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统计表" sheetId="1" r:id="rId1"/>
  </sheets>
  <definedNames>
    <definedName name="_xlnm._FilterDatabase" localSheetId="0" hidden="1">统计表!$A$5:$S$29</definedName>
    <definedName name="_xlnm.Print_Titles" localSheetId="0">统计表!$2:$5</definedName>
    <definedName name="_xlnm.Print_Area" localSheetId="0">统计表!$A$1:$S$29</definedName>
  </definedNames>
  <calcPr calcId="144525"/>
</workbook>
</file>

<file path=xl/sharedStrings.xml><?xml version="1.0" encoding="utf-8"?>
<sst xmlns="http://schemas.openxmlformats.org/spreadsheetml/2006/main" count="189" uniqueCount="160">
  <si>
    <t>红寺堡区2024年调整闽宁协作项目计划表</t>
  </si>
  <si>
    <t>序号</t>
  </si>
  <si>
    <t>项目名称</t>
  </si>
  <si>
    <t>建设性质（新建、续建、改扩建）</t>
  </si>
  <si>
    <t>建设内容</t>
  </si>
  <si>
    <t>项目实施地点</t>
  </si>
  <si>
    <t>进度计划安排</t>
  </si>
  <si>
    <t>实施单位</t>
  </si>
  <si>
    <t>概算总投资</t>
  </si>
  <si>
    <t>受益对象（村、户/人）</t>
  </si>
  <si>
    <t>联农带农机制</t>
  </si>
  <si>
    <t>绩效目标</t>
  </si>
  <si>
    <t>分配资金</t>
  </si>
  <si>
    <t>财政衔接补助资金</t>
  </si>
  <si>
    <t>其他整合涉农资金</t>
  </si>
  <si>
    <t>行业部门资金</t>
  </si>
  <si>
    <t>其他资金</t>
  </si>
  <si>
    <t>中央</t>
  </si>
  <si>
    <t>省级</t>
  </si>
  <si>
    <t>市级</t>
  </si>
  <si>
    <t>县级</t>
  </si>
  <si>
    <t>合计</t>
  </si>
  <si>
    <t>一、闽宁示范村巩固提升项目</t>
  </si>
  <si>
    <t>太阳山镇买河村闽宁示范村建设项目</t>
  </si>
  <si>
    <t>新建</t>
  </si>
  <si>
    <t>1.产业配套设施建设：包括保鲜预冷库、凉棚轻钢厂房、杀青房等，采购叉车、拖车等黄花菜配套设施设备。
2.村级环境整治：产业路硬化、人行道铺装等配套设施。
3.配套室外水电设施。</t>
  </si>
  <si>
    <t>买河村</t>
  </si>
  <si>
    <r>
      <rPr>
        <sz val="11"/>
        <rFont val="Times New Roman"/>
        <charset val="134"/>
      </rPr>
      <t>2024</t>
    </r>
    <r>
      <rPr>
        <sz val="11"/>
        <rFont val="方正书宋_GBK"/>
        <charset val="134"/>
      </rPr>
      <t>年</t>
    </r>
    <r>
      <rPr>
        <sz val="11"/>
        <rFont val="Times New Roman"/>
        <charset val="134"/>
      </rPr>
      <t>3</t>
    </r>
    <r>
      <rPr>
        <sz val="11"/>
        <rFont val="方正书宋_GBK"/>
        <charset val="134"/>
      </rPr>
      <t>月</t>
    </r>
    <r>
      <rPr>
        <sz val="11"/>
        <rFont val="Times New Roman"/>
        <charset val="134"/>
      </rPr>
      <t>-2024</t>
    </r>
    <r>
      <rPr>
        <sz val="11"/>
        <rFont val="方正书宋_GBK"/>
        <charset val="134"/>
      </rPr>
      <t>年</t>
    </r>
    <r>
      <rPr>
        <sz val="11"/>
        <rFont val="Times New Roman"/>
        <charset val="134"/>
      </rPr>
      <t>10</t>
    </r>
    <r>
      <rPr>
        <sz val="11"/>
        <rFont val="方正书宋_GBK"/>
        <charset val="134"/>
      </rPr>
      <t>月</t>
    </r>
  </si>
  <si>
    <t>太阳山镇</t>
  </si>
  <si>
    <t>买河村237户839人（其中脱贫户100户336人，监测户13户61人）</t>
  </si>
  <si>
    <t>进行产业调整，买河村现有黄花菜2400亩，项目建成后，通过“合作社+农户”方式运行，收购买河村237户农户黄花菜，增加群众种植收入5000元左右。项目收益以分红的形式获取，太联社收购黄花菜获得收入的30%将用于分红，壮大村集体经济。</t>
  </si>
  <si>
    <r>
      <rPr>
        <sz val="11"/>
        <rFont val="宋体"/>
        <charset val="134"/>
      </rPr>
      <t>产出指标：
1.新建400吨预冷保鲜库及杀青房、凉棚等
2.项目总投资</t>
    </r>
    <r>
      <rPr>
        <sz val="11"/>
        <rFont val="东文宋体"/>
        <charset val="134"/>
      </rPr>
      <t>≤</t>
    </r>
    <r>
      <rPr>
        <sz val="11"/>
        <rFont val="宋体"/>
        <charset val="134"/>
      </rPr>
      <t>400万
3.当年资金支出率≥97%
效益指标：
1.务工人员增加劳务收入≥5000元
2.带动种植户数≥237户
3.设计使用年限≥10年
满意度指标：
1.受益对象满意度≥95%</t>
    </r>
  </si>
  <si>
    <t>新庄集乡东川村闽宁示范村建设项目</t>
  </si>
  <si>
    <t>新建生产用房一座约700平方米，新建生产配套用房一座共7间约300平方米，配套室外附属工程，包括室外给排水工程，室外电气工程，外围安全防护措施等基础设施，开展人居环境空间整治提升2700平方米，“三堆”清理及土方平整约5000立方米。</t>
  </si>
  <si>
    <t>东川村</t>
  </si>
  <si>
    <t>2024年5月-2024年11月</t>
  </si>
  <si>
    <t>新庄集乡</t>
  </si>
  <si>
    <t>新庄集乡520户2046人（其中脱贫户 95 户，238 人，监测户 8户，29 人）</t>
  </si>
  <si>
    <t>带动东川村及周边村落50户农户养殖土猪及销售，提供约20个稳定就业岗位，通过“企业+合作社+农户”方式运营，每年带动农户务工、村集体收益、生猪养殖等收益每年8-10万元。</t>
  </si>
  <si>
    <t>产出指标：
1.新建生产用房一座
2.生产配套用房≥7间
3.工程验收合格率 ≥100%                    
效益指标：
1.带动村集体经济收入≥3万元
2.带动脱贫人口户数≥95户 
满意度指标：                                                                                                                                                                                                                                                                                                                                                                                                                                                                                                                                                  1.受益对象满意度≥95%</t>
  </si>
  <si>
    <t>红寺堡镇光彩村闽宁示范村建设项目</t>
  </si>
  <si>
    <t>新建847.55平米仓储大棚一座，室内水电安装工程，电气外网及室外给排水管网安装，维修原有房屋459.2平米，绿科组村部改造成电商直播带货基地，并配备相关直播设备等；对光彩村一条破损巷道进行改造提升全长358.16米，人行道铺设828.5平米，人居环境空间整治4970平米等配套设施建设。</t>
  </si>
  <si>
    <t>光彩村</t>
  </si>
  <si>
    <r>
      <rPr>
        <sz val="11"/>
        <rFont val="Times New Roman"/>
        <charset val="0"/>
      </rPr>
      <t>2024</t>
    </r>
    <r>
      <rPr>
        <sz val="11"/>
        <rFont val="方正书宋_GBK"/>
        <charset val="0"/>
      </rPr>
      <t>年</t>
    </r>
    <r>
      <rPr>
        <sz val="11"/>
        <rFont val="Times New Roman"/>
        <charset val="0"/>
      </rPr>
      <t>4</t>
    </r>
    <r>
      <rPr>
        <sz val="11"/>
        <rFont val="方正书宋_GBK"/>
        <charset val="0"/>
      </rPr>
      <t>月</t>
    </r>
    <r>
      <rPr>
        <sz val="11"/>
        <rFont val="Times New Roman"/>
        <charset val="0"/>
      </rPr>
      <t>-2024</t>
    </r>
    <r>
      <rPr>
        <sz val="11"/>
        <rFont val="方正书宋_GBK"/>
        <charset val="0"/>
      </rPr>
      <t>年</t>
    </r>
    <r>
      <rPr>
        <sz val="11"/>
        <rFont val="Times New Roman"/>
        <charset val="0"/>
      </rPr>
      <t>9</t>
    </r>
    <r>
      <rPr>
        <sz val="11"/>
        <rFont val="方正书宋_GBK"/>
        <charset val="0"/>
      </rPr>
      <t>月</t>
    </r>
  </si>
  <si>
    <t>红寺堡镇</t>
  </si>
  <si>
    <t>光彩村580户2480人（其中脱贫户75户286人，监测对象7户35人）</t>
  </si>
  <si>
    <t>项目实施后，预计每年增加村集体经济收入2万元；新建仓储大棚预计每年增加村集体经济收入3万元；电商直播带货基地的改建预计带动周边电商达人15人直播带货，带动农户获得稳定的生产性收入，使当地农户农产品销售不再局限于商贩上门收购，使农户农产品销售更有保障，农户得到实惠，增加农户家庭经济收入，助推产业振兴实现可持续发展。</t>
  </si>
  <si>
    <t>产出指标:
1.新建仓储大棚1座847.55平方米。
2.维修房屋459.2平方米（包括水、电、内墙粉刷、屋顶维修、院墙砌护等）。
3.改造提升破损巷道358.16米，人行道铺设828.5平米，人居环境空间整治4970平米。
效益指标:
1.项目实施过程中带动务工人员增加收入≥2000元
2.受益人口数≥2480人。
满意度指标:
1.受益人口满意度≥95%。</t>
  </si>
  <si>
    <t>红寺堡镇便民辅助道路及人居环境整治建设项目</t>
  </si>
  <si>
    <t>在光彩村新建一条便民辅助道路，道路全长1558.195m，路基宽度5.0m，路面宽度4.0m，沥青混凝土路面，并配套沿线涵洞、平面交叉、安全设施等；在团结村内安装太阳能路灯20盏、安装户外垃圾桶200个；在振兴村内安装太阳能路灯20盏，破除恢复混凝土路面100平方米，培土路肩25平方米；在玉池村安装太阳能路灯30盏，安装户外分类垃圾箱20个，更换破损U型渠60米等基础设施建设项目。</t>
  </si>
  <si>
    <t xml:space="preserve">
光彩村、团结村、振兴村、玉池村。</t>
  </si>
  <si>
    <t>2024年9月-2024年10月</t>
  </si>
  <si>
    <t>光彩村常住563户2360人（其中脱贫户74户285人；监测户11户55人）；
团结村常住1841户7104人（其中脱贫户340户1301人；监测户28户108人）；
振兴村常住1714户6745人（其中脱贫户254户1018人；监测户12户45人）；
玉池村431户1782人（其中脱贫户79户309人，监测对象16户85人）。</t>
  </si>
  <si>
    <t>项目建设可以对村庄环境进行亮化提升、卫生整治、渠道修缮、新建便民辅助路、破损路面维修及路肩修整，改善村庄环境质量，可提升农村基础设施和公共服务水平，使村庄成为人居环境更加宜居的地方，促进乡村振兴全面发展。</t>
  </si>
  <si>
    <t>产出指标:
1.光彩村新建一条便民辅助道路，道路全长1558.195m，路基宽度5.0m，路面宽度4.0m，沥青混凝土路面。
2.团结村内安装太阳能路灯20盏、安装户外垃圾桶200个。
3.振兴村内安装太阳能路灯20盏，破除恢复混凝土路面100平方米，培土路肩25平方米。
4.玉池村安装太阳能路灯30盏，安装户外分类垃圾箱20个，更换破损U型渠60米。
5.项目验收合格率≥100%。
效益指标:
1.带动务工人员增加收入≥2000元
2.受益人口数≥17991人。
满意度指标:
1.受益人口满意度≥95%。</t>
  </si>
  <si>
    <t>二、产业发展项目</t>
  </si>
  <si>
    <t>红寺堡区酿酒葡萄保价收购补贴项目</t>
  </si>
  <si>
    <t>对葡萄酒企业收购我区农户自种酿酒葡萄，当酿酒葡萄市场价格低于4.5元/公斤，按照5.5元/公斤及以上的价格进行收购,对收购企业按照不高于2元/公斤给予一次性补助。</t>
  </si>
  <si>
    <t>红寺堡区</t>
  </si>
  <si>
    <r>
      <rPr>
        <sz val="11"/>
        <rFont val="Times New Roman"/>
        <charset val="0"/>
      </rPr>
      <t>2024</t>
    </r>
    <r>
      <rPr>
        <sz val="11"/>
        <rFont val="方正书宋_GBK"/>
        <charset val="0"/>
      </rPr>
      <t>年</t>
    </r>
    <r>
      <rPr>
        <sz val="11"/>
        <rFont val="Times New Roman"/>
        <charset val="0"/>
      </rPr>
      <t>1</t>
    </r>
    <r>
      <rPr>
        <sz val="11"/>
        <rFont val="方正书宋_GBK"/>
        <charset val="0"/>
      </rPr>
      <t>月</t>
    </r>
    <r>
      <rPr>
        <sz val="11"/>
        <rFont val="Times New Roman"/>
        <charset val="0"/>
      </rPr>
      <t>-11</t>
    </r>
    <r>
      <rPr>
        <sz val="11"/>
        <rFont val="方正书宋_GBK"/>
        <charset val="0"/>
      </rPr>
      <t>月</t>
    </r>
  </si>
  <si>
    <t>农业农村局</t>
  </si>
  <si>
    <t>中圈塘、和兴村、上源村共计100户（其中脱贫户4户16人，监测户2户8人）</t>
  </si>
  <si>
    <t>1.酒庄企业与农户签订保底价格收购协议  
2.带动100户以上种植酿酒葡萄的农户增收 
3.解决酿酒葡萄种植户销售难和价格低，提高种植户种植积极性，确保葡萄酒产业高质量发展。</t>
  </si>
  <si>
    <t>产出指标：
1.2024年收购户农户酿酒葡萄≥600吨
2.涉及企业数量≥4家
3.项目验收合格率≥100%
4.项目完成情况≥100%
效益指标：
1.有效推动红寺堡区葡萄与葡萄酒产业高质量发展，鼓励葡萄酒企业就地收购红寺堡区农户自种酿酒葡萄，带动周围农户和脱贫户、监测户增加收入。
2.带动种植户数≥100户
满意度指标：
1.受益对象满意度≥95%</t>
  </si>
  <si>
    <t>新庄集乡杨柳村日光温室建设项目</t>
  </si>
  <si>
    <t>本项目共投资1.12亿，其中1300万为闽宁协作资金，主要建设内容为：新建分拣存储库3300平方米，9.8万方蓄水池1座等。</t>
  </si>
  <si>
    <t>杨柳村</t>
  </si>
  <si>
    <t>2024年2月-2024年11月</t>
  </si>
  <si>
    <t>杨柳、白墩、红阳、康庄等村2700户11340人（其中脱贫户 962 户，3633 人，监测户 903 户，3371 人）</t>
  </si>
  <si>
    <t>带动杨柳村、白墩村、红阳村、康庄村等村农户种植设施农业，完善农业生产基础设施，通过“企业+合作社+农户”方式运营，村集体增收240万元，收取固定分红，企业提供技术，提高水资源利用率，提升土地种植产出率，增加蔬菜农产品供给，确保粮食安全，促进群众增收。带动周边村庄农户2700户增收，农民户均务工增收2000元以上。</t>
  </si>
  <si>
    <t>产出指标：
1.新建分拣存储库3300平方米
2.新建9.8万方立米蓄水池1座
3.占地面积1186亩                            
4.建设标准≥70米 
5.日光温室间距≥8米
效益指标：
1.设计使用年限≥10年 
2.带动农户经济收入                                                                                                                                                                                                                                                                                                                                                                                                                                                                                                                             满意度指标：                                                                                                                                                                                                                                                                                                                                                                                                                                                                                                                                                  1.受益对象满意度≥95%</t>
  </si>
  <si>
    <t>红寺堡区农特产品扶持发展补贴项目</t>
  </si>
  <si>
    <t>1.对在宁夏以外举办农特产品各类宣传推介会，须由红寺堡区商务和投资促进局、农业农村局、工商联等单位负责或委托第三方承担宣传推介会、广告服务等相关内容，按照宣传推介会规模给予每场次的会务费用和简餐费用进行定向补贴。在各电商平台上对红寺堡区葡萄酒进行推广、推流宣传，按照推广、推流宣传的实际投入费用给予补贴。
2.鼓励区内外法人、非法人组织、自然人通过线上线下销售红寺堡区葡萄酒、黄花菜、枸杞、牛羊肉为主的农特产品，对年销售额给予相应补贴。
3.区内法人、非法人组织、自然人销售红寺堡区农特产品在本区域内发往宁夏以外的农特产品大宗物流和快递费用，进行一定比例的运费补贴。</t>
  </si>
  <si>
    <t>红寺堡区内外</t>
  </si>
  <si>
    <t>2024年4月-2024年11月</t>
  </si>
  <si>
    <t>商务和投资促进局</t>
  </si>
  <si>
    <t>全区种养户（其中脱贫户98户296人，监测对象2户4人）</t>
  </si>
  <si>
    <t>项目以“公司+农民合作社+农户”的方式进行实施，通过社会各界以购买、销售红寺堡区农特产品和服务为主要方式，广泛参与红寺堡农特产品的购买、销售、宣传推介等方面，拓展农特产品销售渠道，给予政策支持，预计带动100户脱贫户、监测户增收，进一步巩固拓展脱贫攻坚成果同乡村振兴有效衔接。</t>
  </si>
  <si>
    <t>产出指标:                                                 
1.2024年农特产品销售额≥0.5亿元                                    
2.项目验收合格率≥100%     
3.当年资金支出率≥100%
效益指标:
1.带动脱贫户、监测户户数≥100户      
满意度指标:
1.受益对象满意度≥95%</t>
  </si>
  <si>
    <t>太阳山镇黄花酱加工设备项目</t>
  </si>
  <si>
    <t>采购黄花酱设备一套(含蒸汽锅炉1套、空压机组1套、水处理机组、冷冻库、冷藏库、去皮机、斩拌机、夹层锅、电热炒锅、灌装封口机（瓶装）、全自动杀菌釜（侧喷淋）、必要的检测检验设备等)，对黄花菜进行加工，延长产业链，提高附加值。</t>
  </si>
  <si>
    <t>田原村</t>
  </si>
  <si>
    <t>2024年3月-2024年8月</t>
  </si>
  <si>
    <t>田原村199户796人（其中脱贫户58户221人，监测户6户26人）</t>
  </si>
  <si>
    <t>太阳山镇现有黄花菜2.5万亩左右，通过完善黄花酱加工设备，带动田原村20人以上就业增收，户均增收1000元以上。</t>
  </si>
  <si>
    <r>
      <rPr>
        <sz val="11"/>
        <rFont val="宋体"/>
        <charset val="134"/>
      </rPr>
      <t>产出指标：
1.采购黄花酱设备1套
2.验收合格率≥100%
3.资金投入</t>
    </r>
    <r>
      <rPr>
        <sz val="11"/>
        <rFont val="东文宋体"/>
        <charset val="134"/>
      </rPr>
      <t>≤</t>
    </r>
    <r>
      <rPr>
        <sz val="11"/>
        <rFont val="宋体"/>
        <charset val="134"/>
      </rPr>
      <t>80万元
4.当年资金支出率≥100%。
效益指标：
1.带动农户增收1000元以上
2.受益人口≥796人
满意度指标：
1.受益对象满意度≥95%</t>
    </r>
  </si>
  <si>
    <t>“忘忧草”残疾人之家加工车间设备采购项目</t>
  </si>
  <si>
    <t>为“忘忧草”残疾人之家加工车间购置用于牛羊肉臊子、鲜面系列产品加工包装的斩拌机、喷码机、真空和面机、熟化机、轧片机组等设备。项目完成后解决一部分残疾人和脱贫户、低保户人群就业问题。</t>
  </si>
  <si>
    <t>红寺堡镇“忘忧草”残疾人之家</t>
  </si>
  <si>
    <t>残联</t>
  </si>
  <si>
    <t>帮助红寺堡区内15名以上残疾人或脱贫户、低保户人群就业。</t>
  </si>
  <si>
    <t>项目完成后，为红寺堡区内至少15名残疾人或脱贫户、低保户人群提供了就业机会，增加收入，培育残疾人和困难群体的自立能力，促进乡村振兴。</t>
  </si>
  <si>
    <t>产出指标:
1.数量指标：为15名以上困难群体提供就业平台
2.质量指标：项目验收合格率≥100%
3.成本指标：项目总投资≤55万元                  
4.时效指标：当年资金及时支出率100%              
效益指标:
1.经济效益指标：为受益对象提供稳定的经济收入。                                    2.社会效益指标：提升了残疾人或脱贫户、低保户人群获得感、幸福感，助力乡村振兴。                                    
3.可持续影响指标：提升困难群体就业率。     
满意度指标:
1.受益群体及家庭满意度≥95%。</t>
  </si>
  <si>
    <t>三、产业配套设施项目</t>
  </si>
  <si>
    <t>红寺堡区闽宁产业园标准化厂房建设项目</t>
  </si>
  <si>
    <t>新建1座长120.48m宽48.48m面积5840.87㎡，高14.80m的一层钢结构标准化厂房及配套设施。</t>
  </si>
  <si>
    <t>红寺堡区闽宁产业园</t>
  </si>
  <si>
    <r>
      <rPr>
        <sz val="11"/>
        <rFont val="Times New Roman"/>
        <charset val="134"/>
      </rPr>
      <t>2024</t>
    </r>
    <r>
      <rPr>
        <sz val="11"/>
        <rFont val="方正书宋_GBK"/>
        <charset val="134"/>
      </rPr>
      <t>年</t>
    </r>
    <r>
      <rPr>
        <sz val="11"/>
        <rFont val="Times New Roman"/>
        <charset val="134"/>
      </rPr>
      <t>5</t>
    </r>
    <r>
      <rPr>
        <sz val="11"/>
        <rFont val="方正书宋_GBK"/>
        <charset val="134"/>
      </rPr>
      <t>月</t>
    </r>
    <r>
      <rPr>
        <sz val="11"/>
        <rFont val="Times New Roman"/>
        <charset val="134"/>
      </rPr>
      <t>-2024</t>
    </r>
    <r>
      <rPr>
        <sz val="11"/>
        <rFont val="方正书宋_GBK"/>
        <charset val="134"/>
      </rPr>
      <t>年</t>
    </r>
    <r>
      <rPr>
        <sz val="11"/>
        <rFont val="Times New Roman"/>
        <charset val="134"/>
      </rPr>
      <t>11</t>
    </r>
    <r>
      <rPr>
        <sz val="11"/>
        <rFont val="方正书宋_GBK"/>
        <charset val="134"/>
      </rPr>
      <t>月</t>
    </r>
  </si>
  <si>
    <t>工业和信息化局</t>
  </si>
  <si>
    <t>引进企业新增就业岗位300个，其中解决脱贫户/监测户就业100户/100人</t>
  </si>
  <si>
    <t>通过实施闽宁产业园标准化厂房建设项目，引进锂电池负极材料一体化项目，锂电池负极材料属于新材料行业，产业链条长，关联度高，辐射面广。项目建成后，可创造大量就业机会，带动产业链上下游及配套的建筑、运输、能源、商贸流通等服务行业发展，同时对提高宁夏新材料产业的发展水平，推动当地产业结构调整具有积极地示范和带动作用，对产业链的完善将起到有益补充</t>
  </si>
  <si>
    <t>产出指标：
1.新建厂房1栋。
效益指标：
1.带动就业：引进宁夏中泰新源科技有限公司，直接创造就业岗位300多个，除企业管理层外可解决当地就业300人，脱贫户和监测户占比不低于企业用工总人数的30%
2.资产收益：租金每年按照项目总投资额的5%收取 
3.产业链:项目建成后，带动产业链上下游及配套的建筑、运输、能源、商贸流通等服务行业发展，同时对提高宁夏新材料产业的发展水平，推动当地产业结构调整具有积极地示范和带动作用，对产业链的完善将起到有益补充。                      
满意度指标：
1.受益对象满意度≥95%</t>
  </si>
  <si>
    <t>红寺堡区闽宁产业园标准化厂房安全能力提升建设项目</t>
  </si>
  <si>
    <t xml:space="preserve">    对创业园29栋厂房的给排水、消防管网、消防栓等配套设施重新布设更换；对创业园9栋厂房墙体裂缝、地基沉降问题采取相应措施进行加固处理；对创业园6栋厂房墙体裂缝问题做局部修缮处理；对创业园A区无维修价值的2栋厂房进行安全警戒；对创业园B区无维修价值的2栋厂房进行拆除。</t>
  </si>
  <si>
    <t>引进企业新增就业岗位150个，其中解决脱贫户/监测户就业29户/29人</t>
  </si>
  <si>
    <t>通过园区厂房安全能力提升项目的实施，将吸引更多企业入驻园区，可创造大量就业机会，带动产业链上下游及配套的建筑、运输、能源、商贸流通等服务行业发展,优化营商环境、创业孵化、市场扩展等服务功能，推动闽宁产业园提档升级，吸引更多闽籍企业落地园区等方面的社会价值</t>
  </si>
  <si>
    <t>产出指标：                                                                                   
1.对创业园29栋厂房的给排水、消防管网、消防栓等配套设施重新布设更换
2.对创业园9栋厂房墙体裂缝、地基沉降问题进行处理
3.对创业园6栋厂房墙体裂缝问题进行处理  
4.对创业园A区无维修价值的2栋厂房进行安全警戒     
5.对创业园B区无维修价值的2栋厂房进行拆除                                                                   
效益指标：                                  
1.保障园区企业正常运行
2.资产收益：厂房租赁费用按照6元/㎡/月收取
3.引进企业可创造就业岗位，解决当地就业150人
满意度指标：
1.受益对象满意度≥95%</t>
  </si>
  <si>
    <t>四、就业培训类项目</t>
  </si>
  <si>
    <t>红寺堡区基层干部培训项目</t>
  </si>
  <si>
    <t>依托红寺堡区委党校、乡镇党校、红寺堡区乡村振兴学院等举办抓党建促乡村振兴专题培训班，对全区干部、产业带头人等进行培训，切实提升乡村骨干队伍在基层治理、村集体经济发展等方面工作能力和水平。</t>
  </si>
  <si>
    <r>
      <rPr>
        <sz val="11"/>
        <rFont val="Times New Roman"/>
        <charset val="0"/>
      </rPr>
      <t>2024</t>
    </r>
    <r>
      <rPr>
        <sz val="11"/>
        <rFont val="方正书宋_GBK"/>
        <charset val="0"/>
      </rPr>
      <t>年</t>
    </r>
    <r>
      <rPr>
        <sz val="11"/>
        <rFont val="Times New Roman"/>
        <charset val="0"/>
      </rPr>
      <t>1</t>
    </r>
    <r>
      <rPr>
        <sz val="11"/>
        <rFont val="方正书宋_GBK"/>
        <charset val="0"/>
      </rPr>
      <t>月</t>
    </r>
    <r>
      <rPr>
        <sz val="11"/>
        <rFont val="Times New Roman"/>
        <charset val="0"/>
      </rPr>
      <t>-2024</t>
    </r>
    <r>
      <rPr>
        <sz val="11"/>
        <rFont val="方正书宋_GBK"/>
        <charset val="0"/>
      </rPr>
      <t>年</t>
    </r>
    <r>
      <rPr>
        <sz val="11"/>
        <rFont val="Times New Roman"/>
        <charset val="0"/>
      </rPr>
      <t>11</t>
    </r>
    <r>
      <rPr>
        <sz val="11"/>
        <rFont val="方正书宋_GBK"/>
        <charset val="0"/>
      </rPr>
      <t>月</t>
    </r>
  </si>
  <si>
    <t>区委组织部</t>
  </si>
  <si>
    <t>全区180人</t>
  </si>
  <si>
    <t>通过学习在基层治理、村集体经济发展等方面的先进经验做法，提升区、乡、村三级干部及两个带头人、后备干部综合业务能力，为基层培养一支能力素质过硬的乡村振兴骨干队伍，强化服务群众的本领水平，带动移民群众增收致富。</t>
  </si>
  <si>
    <t>产出指标：
1.培训人数≥180人
2.培训合格率≥100%
效益指标：
1.全面推进乡村振兴更加有效
满意度指标：
1.受益对象满意度≥95%</t>
  </si>
  <si>
    <t>红寺堡区区域转移就业交通补贴项目</t>
  </si>
  <si>
    <t>红寺堡区脱贫户、监测户劳动力跨县、跨省稳定务工就业3个月以上6个月以下的分别给予200元和800元一次性交通奖补，6个月以上分别给予400元和1200元一次性交通奖补。其中红寺堡镇30万元，太阳山镇10万元，大河乡70万元，新庄集乡51.242508万元，柳泉乡20万元。（其中结余资金33.242508万元）</t>
  </si>
  <si>
    <t>2024年1月-2024年11月</t>
  </si>
  <si>
    <t>五乡镇</t>
  </si>
  <si>
    <t>全区2000户2000人</t>
  </si>
  <si>
    <r>
      <rPr>
        <sz val="11"/>
        <rFont val="宋体"/>
        <charset val="134"/>
      </rPr>
      <t>项目计划吸纳20</t>
    </r>
    <r>
      <rPr>
        <sz val="11"/>
        <rFont val="Times New Roman"/>
        <charset val="134"/>
      </rPr>
      <t>00</t>
    </r>
    <r>
      <rPr>
        <sz val="11"/>
        <rFont val="宋体"/>
        <charset val="134"/>
      </rPr>
      <t>户农户（重点是脱贫户、监测对象）积极外出稳定就业，带动的收益对象户均增加收入。</t>
    </r>
  </si>
  <si>
    <t>产出指标：
1.项目验收合格率≥100%
2.带动人数≥2000人
3.资金兑付率≥100%
4.交通补贴发放准确率≥100%
效益指标：
1.受益脱贫人口人均增收≥12500元
2.受益脱贫户、监测户人口数≥2000人
满意度指标
1.受益对象满意度≥95%</t>
  </si>
  <si>
    <t>闽宁劳务协作及促进农民就业增收项目</t>
  </si>
  <si>
    <t>1.闽宁劳务协作。为深化闽宁劳务协作，组织闽宁两地企业、劳务中介组织（劳务经纪人）、劳务工作人员等开展相互交流洽谈，举办闽宁劳务协作招聘活动，促进红寺堡区劳动力就业增收。
2.红寺堡区就业帮扶车间吸纳脱贫、监测就业补贴。对红寺堡区建设运行的就业帮扶车间给予企业用工补助政策支持。
3、红寺堡区赴闽补贴。红寺堡区脱贫户、监测户劳动力赴闽就业给予相应补贴。
4.一次性电商创业补贴。对红寺堡区脱贫户、监测户注册抖音、快手小店，正常经营的给予相应补贴。
5.基层促进就业相关人员培训。对红寺堡区就业网格员，劳务经纪人，劳务中介组织等促进就业相关工作人员业务能力提升，在自治区内开展培训班，共培训200人，带动红寺堡区务工人员外出就业，增加群众务工收入。
6.红寺堡区电商技能培训。红寺堡区葡萄酒、黄花菜、枸杞等特色产业企业销售人员、红寺堡区电商从业人员、有意向从事电商产业的高校毕业生等进行培训，在自治区内开展一期培训班，每期50人，促进红寺堡区电商行业发展。</t>
  </si>
  <si>
    <r>
      <rPr>
        <sz val="11"/>
        <rFont val="Times New Roman"/>
        <charset val="134"/>
      </rPr>
      <t>2024</t>
    </r>
    <r>
      <rPr>
        <sz val="11"/>
        <rFont val="宋体"/>
        <charset val="134"/>
      </rPr>
      <t>年</t>
    </r>
    <r>
      <rPr>
        <sz val="11"/>
        <rFont val="Times New Roman"/>
        <charset val="134"/>
      </rPr>
      <t>1</t>
    </r>
    <r>
      <rPr>
        <sz val="11"/>
        <rFont val="宋体"/>
        <charset val="134"/>
      </rPr>
      <t>月</t>
    </r>
    <r>
      <rPr>
        <sz val="11"/>
        <rFont val="Times New Roman"/>
        <charset val="134"/>
      </rPr>
      <t>-2024</t>
    </r>
    <r>
      <rPr>
        <sz val="11"/>
        <rFont val="宋体"/>
        <charset val="134"/>
      </rPr>
      <t>年</t>
    </r>
    <r>
      <rPr>
        <sz val="11"/>
        <rFont val="Times New Roman"/>
        <charset val="134"/>
      </rPr>
      <t>11</t>
    </r>
    <r>
      <rPr>
        <sz val="11"/>
        <rFont val="宋体"/>
        <charset val="134"/>
      </rPr>
      <t>月</t>
    </r>
  </si>
  <si>
    <t>人社局（就业创业服务中心）</t>
  </si>
  <si>
    <t>全区150户150人，其中脱贫户/监测户30户30人</t>
  </si>
  <si>
    <t>为推动实现巩固拓展脱贫攻坚成果同乡村振兴有效衔接、以促进红寺堡区劳动力外出就业增收为落脚点，通过实施农民就业增收项目，带动全区150户150人务工收入，多种方式扩大收入来源。</t>
  </si>
  <si>
    <t>产出指标：
1：项目验收合格率≥98%
2：带动人数≥150人
3：资金兑付率≥98%
4：资金投入≥60万元
效益指标：
1：受益人口数≥150人
满意度指标
1：满意度≥95%</t>
  </si>
  <si>
    <t>2024年闽宁协作助力科技创新培训项目</t>
  </si>
  <si>
    <t>围绕“东西部科技合作交流、科技创新主体培育、科技创新平台建设、营造科技创新氛围”四个方面，组织开展科技成果对接会、人才技术交流、科技企业梯次培育、科技平台培育认定、R&amp;D投入纳统等3期培训，全面提升红寺堡区科技创新能力，营造浓厚的创新氛围。</t>
  </si>
  <si>
    <t>全区</t>
  </si>
  <si>
    <t>科学技术局</t>
  </si>
  <si>
    <t>科技型企业、科技人才</t>
  </si>
  <si>
    <t>提升企业创新动力，加强科技交流与合作，努力引进更多科技含量高、附加值高、能耗低的新技术、新产品，增强经济增长的后劲。</t>
  </si>
  <si>
    <t>产出指标：
组织开展培训3期，培训人数120人次。
效益指标：
1.加强企业政策知晓率，促使研发费用加计扣除、后补助、前引导后支持等政策落地落实；
2.引导企业加大科技研发，力促成长期企业提质升级、初创期企业加快成长；
满意度指标：
1.受益企业、科技人才满意度95%</t>
  </si>
  <si>
    <t>五、巩固三保障成果类</t>
  </si>
  <si>
    <t>红寺堡区罗山中学组团式帮扶教育管理能力与教学能力提升项目</t>
  </si>
  <si>
    <t>1.强化教师综合能力提升，坚持走出去和请进来双向发力，邀请教育教学教研专家到罗山中学开展“问诊式”专家指导。
2.建设中学攀岩基地，帮助罗山中学推进普通高中特色多样发展，为学生个性化发展搭建平台，加强特长生的培养，为学校教育教学质量不断提升提供精准帮扶。
3.建设机器人科创教育基地，为进一步提升学校学科规范化水平和学生科学素养，确保学校教育教学能力全面实现提高，着力提升“组团式”帮扶工作成效。
4.为落实“组团式”帮扶工作任务，推动教师教育教学能力的提升，建设教师成长进阶数字化管理平台，
5.就餐环境提升改造，有效提升食品安全的硬件设施，为师生提供更加安全、卫生、舒适的用餐环境，进一步防范校园食品安全风险隐患。</t>
  </si>
  <si>
    <t>红寺堡区罗山中学</t>
  </si>
  <si>
    <r>
      <rPr>
        <sz val="11"/>
        <rFont val="Times New Roman"/>
        <charset val="134"/>
      </rPr>
      <t>2024</t>
    </r>
    <r>
      <rPr>
        <sz val="11"/>
        <rFont val="方正书宋_GBK"/>
        <charset val="134"/>
      </rPr>
      <t>年</t>
    </r>
    <r>
      <rPr>
        <sz val="11"/>
        <rFont val="Times New Roman"/>
        <charset val="134"/>
      </rPr>
      <t>2</t>
    </r>
    <r>
      <rPr>
        <sz val="11"/>
        <rFont val="方正书宋_GBK"/>
        <charset val="134"/>
      </rPr>
      <t>月</t>
    </r>
    <r>
      <rPr>
        <sz val="11"/>
        <rFont val="Times New Roman"/>
        <charset val="134"/>
      </rPr>
      <t>-2024</t>
    </r>
    <r>
      <rPr>
        <sz val="11"/>
        <rFont val="方正书宋_GBK"/>
        <charset val="134"/>
      </rPr>
      <t>年</t>
    </r>
    <r>
      <rPr>
        <sz val="11"/>
        <rFont val="Times New Roman"/>
        <charset val="134"/>
      </rPr>
      <t>10</t>
    </r>
    <r>
      <rPr>
        <sz val="11"/>
        <rFont val="方正书宋_GBK"/>
        <charset val="134"/>
      </rPr>
      <t>月</t>
    </r>
  </si>
  <si>
    <t>教育局（罗山中学）</t>
  </si>
  <si>
    <t>红寺堡区罗山中学师生3163人</t>
  </si>
  <si>
    <t>1.项目实施为农民工带来就近就业机会，增加务工农民工资性收入，带动经济发展。
2.组团式帮扶教师培训学习，将提高罗山中学教师队伍教学能力和管理水平，更好服务于当地普通高中教育，为广大农民子弟提供优质高效学习和成长环境。
3.强化学校育人环境建设和内涵建设，提升学校办学水平，使学生享受优质教育资源，满足群众对优质教育的需求。</t>
  </si>
  <si>
    <t>产出指标：
1.培训教师229人次。
2.建设中学攀岩基地1个
3.建设机器人科创教育基地1个
4.建设教师成长进阶数字化管理平台1个
5.改造与提升学生食堂就餐环境1个
6.项目验收合格率100%
效益指标：
1.提升学校办学水平（中长期）
2.改善学校设施设备（中长期）
3.受益师生人数≥3000人
满意度指标：
1.受益对象满意度≥95%</t>
  </si>
  <si>
    <t>红寺堡区职业技术学校组团式帮扶综合能力提升项目</t>
  </si>
  <si>
    <t>1.2024年“闽宁协作”交流学习培训，提高学校各级骨干教师教学水平和实践能力，增强中层干部专业技能和管理水平。
2.补齐学校环境育人短板，新建室外篮球、排球和乒乓球场地3900㎡。</t>
  </si>
  <si>
    <t>红寺堡区职业技术学校</t>
  </si>
  <si>
    <t>教育局（职业技术学校）</t>
  </si>
  <si>
    <t>红寺堡区职业技术学校1680人</t>
  </si>
  <si>
    <t>1.项目实施为当地进城务工农民工带来就近打工机会，增加农民工资性收入，带动农村经济发展。
2.强化学校室外体育育人环境建设和内涵建设，为学生全面发展提供环境支持。
3.组团式帮扶教师培训学习，将有效提高职业技术学校教师队伍专业能力和管理水平，为当地广大移民子弟提供优质的教学服务。
4.提高新时代农民素质和职业技能，为当地农业农村可持续发展提高人才支持。</t>
  </si>
  <si>
    <t>产出指标：
1.提升学校育人环境建设和内涵建设，新增室外体育运动场地3900㎡，室外环境更新改造1208㎡。
2.提高16名学校各级骨干教师教学水平和实践能力，增强8名中层干部专业技能和管理水平。
3.项目验收合格率100%
效益指标：
1.提升学校办学条件（中长期）
2.改善学校室外运动条件（中长期）
3.受益人数≥1680人
满意度指标：
1.受益对象满意度≥95%</t>
  </si>
  <si>
    <t>红寺堡区人民医院“组团式”帮扶医疗服务能力提升项目</t>
  </si>
  <si>
    <t>1、消化内科能力提升项目
（1）轮流选派业务骨干到福建和宁夏对口帮扶医院进修、培训学习
（2）邀请福建和宁夏对口帮扶医院专家到本院开展学术交流，提升消化内科医疗技术水平
（3）配齐临床科室急需的医疗救治设备
2、无纸化病案管理
（1）选派信息科骨干到福建和宁夏对口帮扶医院进修学习无纸化病案管理，推进本院信息化建设进程
（2）引进福建对口帮扶医院信息技术人员来我院开展医院信息化管理技能培训，提升病案精细化管理能力
（3）完善和配置无纸化病案管理系统一套。
3、泌尿外科救治和健康管理中心服务能力提升
（1）健康管理中心服务能力提升，配齐体检中心急需的医疗设备。
（2）泌尿外科救治能力提升，补齐设备不足短板，配套外科手术器械。
（3）加强人才培养，借助“组团式”帮扶医疗资源，选派业务骨干到福建和宁夏对口帮扶医院进修学习，同时引进福建对口帮扶医院专家来我院开展泌尿外科手术示教。</t>
  </si>
  <si>
    <t>红寺堡区人民医院</t>
  </si>
  <si>
    <r>
      <rPr>
        <sz val="11"/>
        <rFont val="Times New Roman"/>
        <charset val="134"/>
      </rPr>
      <t>2024</t>
    </r>
    <r>
      <rPr>
        <sz val="11"/>
        <rFont val="方正书宋_GBK"/>
        <charset val="134"/>
      </rPr>
      <t>年</t>
    </r>
    <r>
      <rPr>
        <sz val="11"/>
        <rFont val="Times New Roman"/>
        <charset val="134"/>
      </rPr>
      <t>5</t>
    </r>
    <r>
      <rPr>
        <sz val="11"/>
        <rFont val="方正书宋_GBK"/>
        <charset val="134"/>
      </rPr>
      <t>月</t>
    </r>
    <r>
      <rPr>
        <sz val="11"/>
        <rFont val="Times New Roman"/>
        <charset val="134"/>
      </rPr>
      <t>-2024</t>
    </r>
    <r>
      <rPr>
        <sz val="11"/>
        <rFont val="方正书宋_GBK"/>
        <charset val="134"/>
      </rPr>
      <t>年</t>
    </r>
    <r>
      <rPr>
        <sz val="11"/>
        <rFont val="Times New Roman"/>
        <charset val="134"/>
      </rPr>
      <t>10</t>
    </r>
    <r>
      <rPr>
        <sz val="11"/>
        <rFont val="方正书宋_GBK"/>
        <charset val="134"/>
      </rPr>
      <t>月</t>
    </r>
  </si>
  <si>
    <t>卫生健康局（人民医院）</t>
  </si>
  <si>
    <t>辖区内及周边群众</t>
  </si>
  <si>
    <t xml:space="preserve">  1.借助“组团式”帮扶优质医疗资源、带动医疗服务区域发展和整体救治能力的提升。
  2.提升医院基础医疗设施建设，弥补医疗设备不足短板，购置消化内科、泌尿外科以及健康管理中心急需的医疗设备，完善和配套无纸化病案管理系统。
  3.进一步加强医院专科能力建设，打造“组团式”帮扶重点科室。
  4.建立人才引进机制，快速提升医院人才队伍建设，保障广大患者群众医疗服务安全，进一步推进公立医院高质量发展。</t>
  </si>
  <si>
    <t>产出指标：
 1.培训业务骨干≥6名
 2.开展学术交流次数≥5次
 3.配齐临床科室急需的医疗救治设备1批
 4.完善无纸化病案管理，持续提升医疗服务质量。
 5.打造“组团式”帮扶重点专科能力建设。
效益指标：
 1.提升医疗服务能力（中长期）
 2.保障医疗安全
 3.满足辖区内医疗服务需求
满意度指标：
 1.受益对象满意度≥95%</t>
  </si>
</sst>
</file>

<file path=xl/styles.xml><?xml version="1.0" encoding="utf-8"?>
<styleSheet xmlns="http://schemas.openxmlformats.org/spreadsheetml/2006/main">
  <numFmts count="6">
    <numFmt numFmtId="176" formatCode="0_ "/>
    <numFmt numFmtId="177" formatCode="0.00_ "/>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38">
    <font>
      <sz val="12"/>
      <name val="宋体"/>
      <charset val="134"/>
    </font>
    <font>
      <sz val="11"/>
      <name val="宋体"/>
      <charset val="134"/>
      <scheme val="minor"/>
    </font>
    <font>
      <sz val="11"/>
      <name val="Times New Roman"/>
      <charset val="134"/>
    </font>
    <font>
      <sz val="10"/>
      <name val="宋体"/>
      <charset val="134"/>
    </font>
    <font>
      <b/>
      <sz val="26"/>
      <name val="方正书宋_GBK"/>
      <charset val="0"/>
    </font>
    <font>
      <sz val="26"/>
      <name val="Times New Roman"/>
      <charset val="0"/>
    </font>
    <font>
      <b/>
      <sz val="10.5"/>
      <name val="宋体"/>
      <charset val="134"/>
    </font>
    <font>
      <sz val="10.5"/>
      <name val="黑体"/>
      <charset val="134"/>
    </font>
    <font>
      <b/>
      <sz val="11"/>
      <name val="宋体"/>
      <charset val="134"/>
      <scheme val="minor"/>
    </font>
    <font>
      <b/>
      <sz val="12"/>
      <name val="仿宋"/>
      <charset val="134"/>
    </font>
    <font>
      <b/>
      <sz val="11"/>
      <name val="Times New Roman"/>
      <charset val="134"/>
    </font>
    <font>
      <sz val="11"/>
      <name val="宋体"/>
      <charset val="134"/>
    </font>
    <font>
      <sz val="11"/>
      <name val="宋体"/>
      <charset val="0"/>
    </font>
    <font>
      <sz val="11"/>
      <name val="Times New Roman"/>
      <charset val="0"/>
    </font>
    <font>
      <sz val="11"/>
      <name val="宋体"/>
      <charset val="0"/>
      <scheme val="minor"/>
    </font>
    <font>
      <sz val="14"/>
      <name val="黑体"/>
      <charset val="134"/>
    </font>
    <font>
      <sz val="11"/>
      <name val="方正书宋_GBK"/>
      <charset val="134"/>
    </font>
    <font>
      <sz val="11"/>
      <color theme="1"/>
      <name val="宋体"/>
      <charset val="134"/>
      <scheme val="minor"/>
    </font>
    <font>
      <sz val="11"/>
      <color rgb="FF3F3F76"/>
      <name val="宋体"/>
      <charset val="134"/>
      <scheme val="minor"/>
    </font>
    <font>
      <sz val="11"/>
      <color theme="0"/>
      <name val="宋体"/>
      <charset val="134"/>
      <scheme val="minor"/>
    </font>
    <font>
      <sz val="11"/>
      <color rgb="FFFA7D00"/>
      <name val="宋体"/>
      <charset val="134"/>
      <scheme val="minor"/>
    </font>
    <font>
      <u/>
      <sz val="11"/>
      <color rgb="FF0000FF"/>
      <name val="宋体"/>
      <charset val="134"/>
      <scheme val="minor"/>
    </font>
    <font>
      <b/>
      <sz val="11"/>
      <color theme="3"/>
      <name val="宋体"/>
      <charset val="134"/>
      <scheme val="minor"/>
    </font>
    <font>
      <b/>
      <sz val="11"/>
      <color theme="1"/>
      <name val="宋体"/>
      <charset val="134"/>
      <scheme val="minor"/>
    </font>
    <font>
      <b/>
      <sz val="11"/>
      <color rgb="FF3F3F3F"/>
      <name val="宋体"/>
      <charset val="134"/>
      <scheme val="minor"/>
    </font>
    <font>
      <sz val="18"/>
      <color theme="3"/>
      <name val="宋体"/>
      <charset val="134"/>
      <scheme val="major"/>
    </font>
    <font>
      <b/>
      <sz val="11"/>
      <color theme="0"/>
      <name val="宋体"/>
      <charset val="134"/>
      <scheme val="minor"/>
    </font>
    <font>
      <sz val="11"/>
      <color rgb="FF9C0006"/>
      <name val="宋体"/>
      <charset val="134"/>
      <scheme val="minor"/>
    </font>
    <font>
      <b/>
      <sz val="13"/>
      <color theme="3"/>
      <name val="宋体"/>
      <charset val="134"/>
      <scheme val="minor"/>
    </font>
    <font>
      <i/>
      <sz val="11"/>
      <color rgb="FF7F7F7F"/>
      <name val="宋体"/>
      <charset val="134"/>
      <scheme val="minor"/>
    </font>
    <font>
      <sz val="11"/>
      <color rgb="FFFF0000"/>
      <name val="宋体"/>
      <charset val="134"/>
      <scheme val="minor"/>
    </font>
    <font>
      <sz val="11"/>
      <color rgb="FF006100"/>
      <name val="宋体"/>
      <charset val="134"/>
      <scheme val="minor"/>
    </font>
    <font>
      <u/>
      <sz val="11"/>
      <color rgb="FF800080"/>
      <name val="宋体"/>
      <charset val="134"/>
      <scheme val="minor"/>
    </font>
    <font>
      <sz val="11"/>
      <color rgb="FF9C5700"/>
      <name val="宋体"/>
      <charset val="134"/>
      <scheme val="minor"/>
    </font>
    <font>
      <b/>
      <sz val="15"/>
      <color theme="3"/>
      <name val="宋体"/>
      <charset val="134"/>
      <scheme val="minor"/>
    </font>
    <font>
      <b/>
      <sz val="11"/>
      <color rgb="FFFA7D00"/>
      <name val="宋体"/>
      <charset val="134"/>
      <scheme val="minor"/>
    </font>
    <font>
      <sz val="11"/>
      <name val="东文宋体"/>
      <charset val="134"/>
    </font>
    <font>
      <sz val="11"/>
      <name val="方正书宋_GBK"/>
      <charset val="0"/>
    </font>
  </fonts>
  <fills count="33">
    <fill>
      <patternFill patternType="none"/>
    </fill>
    <fill>
      <patternFill patternType="gray125"/>
    </fill>
    <fill>
      <patternFill patternType="solid">
        <fgColor theme="7"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rgb="FFF2F2F2"/>
        <bgColor indexed="64"/>
      </patternFill>
    </fill>
    <fill>
      <patternFill patternType="solid">
        <fgColor rgb="FFA5A5A5"/>
        <bgColor indexed="64"/>
      </patternFill>
    </fill>
    <fill>
      <patternFill patternType="solid">
        <fgColor theme="7" tint="0.399975585192419"/>
        <bgColor indexed="64"/>
      </patternFill>
    </fill>
    <fill>
      <patternFill patternType="solid">
        <fgColor theme="5"/>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s>
  <borders count="15">
    <border>
      <left/>
      <right/>
      <top/>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399975585192419"/>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s>
  <cellStyleXfs count="50">
    <xf numFmtId="0" fontId="0" fillId="0" borderId="0">
      <alignment vertical="center"/>
    </xf>
    <xf numFmtId="0" fontId="17" fillId="11" borderId="0" applyNumberFormat="false" applyBorder="false" applyAlignment="false" applyProtection="false">
      <alignment vertical="center"/>
    </xf>
    <xf numFmtId="0" fontId="17" fillId="10" borderId="0" applyNumberFormat="false" applyBorder="false" applyAlignment="false" applyProtection="false">
      <alignment vertical="center"/>
    </xf>
    <xf numFmtId="0" fontId="24" fillId="15" borderId="10" applyNumberFormat="false" applyAlignment="false" applyProtection="false">
      <alignment vertical="center"/>
    </xf>
    <xf numFmtId="0" fontId="26" fillId="16" borderId="11" applyNumberFormat="false" applyAlignment="false" applyProtection="false">
      <alignment vertical="center"/>
    </xf>
    <xf numFmtId="0" fontId="27" fillId="19" borderId="0" applyNumberFormat="false" applyBorder="false" applyAlignment="false" applyProtection="false">
      <alignment vertical="center"/>
    </xf>
    <xf numFmtId="0" fontId="34" fillId="0" borderId="14" applyNumberFormat="false" applyFill="false" applyAlignment="false" applyProtection="false">
      <alignment vertical="center"/>
    </xf>
    <xf numFmtId="0" fontId="29" fillId="0" borderId="0" applyNumberFormat="false" applyFill="false" applyBorder="false" applyAlignment="false" applyProtection="false">
      <alignment vertical="center"/>
    </xf>
    <xf numFmtId="0" fontId="28" fillId="0" borderId="12" applyNumberFormat="false" applyFill="false" applyAlignment="false" applyProtection="false">
      <alignment vertical="center"/>
    </xf>
    <xf numFmtId="0" fontId="17" fillId="7"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7" fillId="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9" fillId="22" borderId="0" applyNumberFormat="false" applyBorder="false" applyAlignment="false" applyProtection="false">
      <alignment vertical="center"/>
    </xf>
    <xf numFmtId="0" fontId="22" fillId="0" borderId="8" applyNumberFormat="false" applyFill="false" applyAlignment="false" applyProtection="false">
      <alignment vertical="center"/>
    </xf>
    <xf numFmtId="0" fontId="23" fillId="0" borderId="9" applyNumberFormat="false" applyFill="false" applyAlignment="false" applyProtection="false">
      <alignment vertical="center"/>
    </xf>
    <xf numFmtId="0" fontId="17" fillId="8"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19"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32" fillId="0" borderId="0" applyNumberFormat="false" applyFill="false" applyBorder="false" applyAlignment="false" applyProtection="false">
      <alignment vertical="center"/>
    </xf>
    <xf numFmtId="0" fontId="17" fillId="21" borderId="0" applyNumberFormat="false" applyBorder="false" applyAlignment="false" applyProtection="false">
      <alignment vertical="center"/>
    </xf>
    <xf numFmtId="0" fontId="20"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7" fillId="2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0" fillId="0" borderId="0" applyNumberFormat="false" applyFill="false" applyBorder="false" applyAlignment="false" applyProtection="false">
      <alignment vertical="center"/>
    </xf>
    <xf numFmtId="0" fontId="17" fillId="13" borderId="0" applyNumberFormat="false" applyBorder="false" applyAlignment="false" applyProtection="false">
      <alignment vertical="center"/>
    </xf>
    <xf numFmtId="0" fontId="0" fillId="25" borderId="13" applyNumberFormat="false" applyFont="false" applyAlignment="false" applyProtection="false">
      <alignment vertical="center"/>
    </xf>
    <xf numFmtId="0" fontId="17" fillId="26"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0" fillId="0" borderId="0">
      <protection locked="false"/>
    </xf>
    <xf numFmtId="0" fontId="17" fillId="29" borderId="0" applyNumberFormat="false" applyBorder="false" applyAlignment="false" applyProtection="false">
      <alignment vertical="center"/>
    </xf>
    <xf numFmtId="0" fontId="33" fillId="28" borderId="0" applyNumberFormat="false" applyBorder="false" applyAlignment="false" applyProtection="false">
      <alignment vertical="center"/>
    </xf>
    <xf numFmtId="0" fontId="35" fillId="15" borderId="6" applyNumberFormat="false" applyAlignment="false" applyProtection="false">
      <alignment vertical="center"/>
    </xf>
    <xf numFmtId="0" fontId="19" fillId="24" borderId="0" applyNumberFormat="false" applyBorder="false" applyAlignment="false" applyProtection="false">
      <alignment vertical="center"/>
    </xf>
    <xf numFmtId="0" fontId="17" fillId="17" borderId="0" applyNumberFormat="false" applyBorder="false" applyAlignment="false" applyProtection="false">
      <alignment vertical="center"/>
    </xf>
    <xf numFmtId="0" fontId="17" fillId="6" borderId="0" applyNumberFormat="false" applyBorder="false" applyAlignment="false" applyProtection="false">
      <alignment vertical="center"/>
    </xf>
    <xf numFmtId="0" fontId="19" fillId="18" borderId="0" applyNumberFormat="false" applyBorder="false" applyAlignment="false" applyProtection="false">
      <alignment vertical="center"/>
    </xf>
    <xf numFmtId="0" fontId="17" fillId="2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31" borderId="0" applyNumberFormat="false" applyBorder="false" applyAlignment="false" applyProtection="false">
      <alignment vertical="center"/>
    </xf>
    <xf numFmtId="0" fontId="17" fillId="32" borderId="0" applyNumberFormat="false" applyBorder="false" applyAlignment="false" applyProtection="false">
      <alignment vertical="center"/>
    </xf>
    <xf numFmtId="0" fontId="18" fillId="4" borderId="6" applyNumberFormat="false" applyAlignment="false" applyProtection="false">
      <alignment vertical="center"/>
    </xf>
    <xf numFmtId="0" fontId="17" fillId="3" borderId="0" applyNumberFormat="false" applyBorder="false" applyAlignment="false" applyProtection="false">
      <alignment vertical="center"/>
    </xf>
    <xf numFmtId="0" fontId="19" fillId="14"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58">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xf>
    <xf numFmtId="0" fontId="1" fillId="0" borderId="0" xfId="0" applyFont="true" applyFill="true" applyAlignment="true" applyProtection="true">
      <alignment horizontal="center" vertical="center" wrapText="true"/>
      <protection locked="false"/>
    </xf>
    <xf numFmtId="0" fontId="1" fillId="0" borderId="0" xfId="0" applyFont="true" applyFill="true" applyAlignment="true" applyProtection="true">
      <alignment vertical="center" wrapText="true"/>
      <protection locked="false"/>
    </xf>
    <xf numFmtId="0" fontId="1" fillId="0" borderId="0" xfId="0" applyFont="true" applyFill="true" applyAlignment="true" applyProtection="true">
      <alignment horizontal="left" vertical="center" wrapText="true"/>
      <protection locked="false"/>
    </xf>
    <xf numFmtId="0" fontId="4" fillId="0" borderId="0" xfId="0" applyFont="true" applyFill="true" applyBorder="true" applyAlignment="true" applyProtection="true">
      <alignment horizontal="center" vertical="top" wrapText="true"/>
      <protection locked="false"/>
    </xf>
    <xf numFmtId="0" fontId="5" fillId="0" borderId="0" xfId="0" applyFont="true" applyFill="true" applyBorder="true" applyAlignment="true" applyProtection="true">
      <alignment horizontal="center" vertical="top" wrapText="true"/>
      <protection locked="false"/>
    </xf>
    <xf numFmtId="0" fontId="5" fillId="0" borderId="0" xfId="0" applyFont="true" applyFill="true" applyBorder="true" applyAlignment="true" applyProtection="true">
      <alignment vertical="top" wrapText="true"/>
      <protection locked="false"/>
    </xf>
    <xf numFmtId="0" fontId="6" fillId="0" borderId="1" xfId="0" applyFont="true" applyFill="true" applyBorder="true" applyAlignment="true" applyProtection="true">
      <alignment horizontal="center" vertical="center" wrapText="true"/>
      <protection locked="false"/>
    </xf>
    <xf numFmtId="0" fontId="7" fillId="0" borderId="1" xfId="0" applyFont="true" applyFill="true" applyBorder="true" applyAlignment="true" applyProtection="true">
      <alignment horizontal="center" vertical="center" wrapText="true"/>
      <protection locked="false"/>
    </xf>
    <xf numFmtId="0" fontId="6" fillId="0" borderId="2" xfId="0" applyFont="true" applyFill="true" applyBorder="true" applyAlignment="true" applyProtection="true">
      <alignment horizontal="center" vertical="center" wrapText="true"/>
      <protection locked="false"/>
    </xf>
    <xf numFmtId="0" fontId="7" fillId="0" borderId="2" xfId="0" applyFont="true" applyFill="true" applyBorder="true" applyAlignment="true" applyProtection="true">
      <alignment horizontal="center" vertical="center" wrapText="true"/>
      <protection locked="false"/>
    </xf>
    <xf numFmtId="0" fontId="6" fillId="0" borderId="3" xfId="0" applyFont="true" applyFill="true" applyBorder="true" applyAlignment="true" applyProtection="true">
      <alignment horizontal="center" vertical="center" wrapText="true"/>
      <protection locked="false"/>
    </xf>
    <xf numFmtId="0" fontId="7" fillId="0" borderId="3" xfId="0" applyFont="true" applyFill="true" applyBorder="true" applyAlignment="true" applyProtection="true">
      <alignment horizontal="center" vertical="center" wrapText="true"/>
      <protection locked="false"/>
    </xf>
    <xf numFmtId="0" fontId="8" fillId="0" borderId="4" xfId="0" applyFont="true" applyFill="true" applyBorder="true" applyAlignment="true" applyProtection="true">
      <alignment horizontal="center" vertical="center" wrapText="true"/>
      <protection locked="false"/>
    </xf>
    <xf numFmtId="0" fontId="8" fillId="0" borderId="2" xfId="0" applyFont="true" applyFill="true" applyBorder="true" applyAlignment="true" applyProtection="true">
      <alignment horizontal="center" vertical="center" wrapText="true"/>
      <protection locked="false"/>
    </xf>
    <xf numFmtId="0" fontId="9" fillId="0" borderId="5" xfId="0" applyFont="true" applyFill="true" applyBorder="true" applyAlignment="true" applyProtection="true">
      <alignment horizontal="left" vertical="center"/>
      <protection locked="false"/>
    </xf>
    <xf numFmtId="0" fontId="10" fillId="0" borderId="5" xfId="0" applyFont="true" applyFill="true" applyBorder="true" applyAlignment="true" applyProtection="true">
      <alignment horizontal="center" vertical="center" wrapText="true"/>
      <protection locked="false"/>
    </xf>
    <xf numFmtId="0" fontId="11" fillId="0" borderId="5" xfId="0" applyFont="true" applyFill="true" applyBorder="true" applyAlignment="true" applyProtection="true">
      <alignment horizontal="center" vertical="center" wrapText="true"/>
      <protection locked="false"/>
    </xf>
    <xf numFmtId="0" fontId="11" fillId="0" borderId="5" xfId="0" applyFont="true" applyFill="true" applyBorder="true" applyAlignment="true" applyProtection="true">
      <alignment horizontal="left" vertical="center" wrapText="true"/>
      <protection locked="false"/>
    </xf>
    <xf numFmtId="0" fontId="1" fillId="0" borderId="5" xfId="0" applyFont="true" applyFill="true" applyBorder="true" applyAlignment="true">
      <alignment vertical="center" wrapText="true"/>
    </xf>
    <xf numFmtId="0" fontId="12" fillId="0" borderId="5" xfId="0" applyFont="true" applyFill="true" applyBorder="true" applyAlignment="true">
      <alignment horizontal="center" vertical="center" wrapText="true"/>
    </xf>
    <xf numFmtId="0" fontId="12" fillId="0" borderId="5" xfId="0" applyFont="true" applyFill="true" applyBorder="true" applyAlignment="true">
      <alignment horizontal="left" vertical="center" wrapText="true"/>
    </xf>
    <xf numFmtId="0" fontId="11" fillId="0" borderId="5" xfId="0" applyFont="true" applyFill="true" applyBorder="true" applyAlignment="true" applyProtection="true">
      <alignment horizontal="justify" vertical="center" wrapText="true"/>
      <protection locked="false"/>
    </xf>
    <xf numFmtId="0" fontId="11" fillId="0" borderId="5" xfId="0" applyFont="true" applyFill="true" applyBorder="true" applyAlignment="true" applyProtection="true">
      <alignment vertical="center" wrapText="true"/>
      <protection locked="false"/>
    </xf>
    <xf numFmtId="0" fontId="3" fillId="0" borderId="5" xfId="0" applyFont="true" applyFill="true" applyBorder="true" applyAlignment="true" applyProtection="true">
      <alignment horizontal="left" vertical="center" wrapText="true"/>
      <protection locked="false"/>
    </xf>
    <xf numFmtId="0" fontId="5" fillId="0" borderId="0" xfId="0" applyFont="true" applyFill="true" applyBorder="true" applyAlignment="true" applyProtection="true">
      <alignment horizontal="left" vertical="top" wrapText="true"/>
      <protection locked="false"/>
    </xf>
    <xf numFmtId="177" fontId="8" fillId="0" borderId="2" xfId="0" applyNumberFormat="true" applyFont="true" applyFill="true" applyBorder="true" applyAlignment="true" applyProtection="true">
      <alignment horizontal="center" vertical="center" wrapText="true"/>
      <protection locked="false"/>
    </xf>
    <xf numFmtId="0" fontId="8" fillId="0" borderId="5" xfId="0" applyFont="true" applyFill="true" applyBorder="true" applyAlignment="true" applyProtection="true">
      <alignment horizontal="center" vertical="center" wrapText="true"/>
      <protection locked="false"/>
    </xf>
    <xf numFmtId="0" fontId="12" fillId="0" borderId="5" xfId="0" applyFont="true" applyFill="true" applyBorder="true" applyAlignment="true" applyProtection="true">
      <alignment horizontal="center" vertical="center" wrapText="true"/>
      <protection locked="false"/>
    </xf>
    <xf numFmtId="0" fontId="2" fillId="0" borderId="5" xfId="0" applyFont="true" applyFill="true" applyBorder="true" applyAlignment="true" applyProtection="true">
      <alignment horizontal="center" vertical="center" wrapText="true"/>
      <protection locked="false"/>
    </xf>
    <xf numFmtId="0" fontId="13" fillId="0" borderId="5" xfId="0" applyFont="true" applyFill="true" applyBorder="true" applyAlignment="true" applyProtection="true">
      <alignment horizontal="center" vertical="center" wrapText="true"/>
      <protection locked="false"/>
    </xf>
    <xf numFmtId="0" fontId="1" fillId="0" borderId="5" xfId="0" applyFont="true" applyFill="true" applyBorder="true" applyAlignment="true">
      <alignment horizontal="center" vertical="center" wrapText="true"/>
    </xf>
    <xf numFmtId="0" fontId="14" fillId="0" borderId="5" xfId="0" applyFont="true" applyFill="true" applyBorder="true" applyAlignment="true">
      <alignment horizontal="center" vertical="center" wrapText="true"/>
    </xf>
    <xf numFmtId="0" fontId="1" fillId="0" borderId="5" xfId="0" applyFont="true" applyFill="true" applyBorder="true" applyAlignment="true" applyProtection="true">
      <alignment horizontal="center" vertical="center" wrapText="true"/>
      <protection locked="false"/>
    </xf>
    <xf numFmtId="177" fontId="8" fillId="0" borderId="5" xfId="0" applyNumberFormat="true" applyFont="true" applyFill="true" applyBorder="true" applyAlignment="true" applyProtection="true">
      <alignment horizontal="center" vertical="center" wrapText="true"/>
      <protection locked="false"/>
    </xf>
    <xf numFmtId="177" fontId="12" fillId="0" borderId="5" xfId="0" applyNumberFormat="true" applyFont="true" applyFill="true" applyBorder="true" applyAlignment="true" applyProtection="true">
      <alignment horizontal="center" vertical="center" wrapText="true"/>
      <protection locked="false"/>
    </xf>
    <xf numFmtId="0" fontId="2" fillId="0" borderId="5" xfId="0" applyFont="true" applyFill="true" applyBorder="true" applyAlignment="true" applyProtection="true">
      <alignment horizontal="left" vertical="center" wrapText="true"/>
      <protection locked="false"/>
    </xf>
    <xf numFmtId="0" fontId="15" fillId="0" borderId="5" xfId="0" applyFont="true" applyFill="true" applyBorder="true" applyAlignment="true" applyProtection="true">
      <alignment horizontal="center" vertical="center" wrapText="true"/>
      <protection locked="false"/>
    </xf>
    <xf numFmtId="0" fontId="7" fillId="0" borderId="5" xfId="0" applyFont="true" applyFill="true" applyBorder="true" applyAlignment="true" applyProtection="true">
      <alignment horizontal="center" vertical="center" wrapText="true"/>
      <protection locked="false"/>
    </xf>
    <xf numFmtId="0" fontId="2" fillId="0" borderId="5" xfId="0" applyNumberFormat="true" applyFont="true" applyFill="true" applyBorder="true" applyAlignment="true" applyProtection="true">
      <alignment horizontal="center" vertical="center" wrapText="true"/>
      <protection locked="false"/>
    </xf>
    <xf numFmtId="177" fontId="2" fillId="0" borderId="5" xfId="0" applyNumberFormat="true" applyFont="true" applyFill="true" applyBorder="true" applyAlignment="true" applyProtection="true">
      <alignment horizontal="center" vertical="center" wrapText="true"/>
      <protection locked="false"/>
    </xf>
    <xf numFmtId="177" fontId="13" fillId="0" borderId="5" xfId="0" applyNumberFormat="true" applyFont="true" applyFill="true" applyBorder="true" applyAlignment="true" applyProtection="true">
      <alignment horizontal="center" vertical="center" wrapText="true"/>
      <protection locked="false"/>
    </xf>
    <xf numFmtId="176" fontId="2" fillId="0" borderId="5" xfId="0" applyNumberFormat="true" applyFont="true" applyFill="true" applyBorder="true" applyAlignment="true" applyProtection="true">
      <alignment horizontal="center" vertical="center" wrapText="true"/>
      <protection locked="false"/>
    </xf>
    <xf numFmtId="49" fontId="11" fillId="0" borderId="5" xfId="0" applyNumberFormat="true" applyFont="true" applyFill="true" applyBorder="true" applyAlignment="true" applyProtection="true">
      <alignment horizontal="left" vertical="center" wrapText="true"/>
      <protection locked="false"/>
    </xf>
    <xf numFmtId="0" fontId="2" fillId="0" borderId="0" xfId="0" applyFont="true" applyFill="true" applyAlignment="true" applyProtection="true">
      <alignment horizontal="center" vertical="center" wrapText="true"/>
      <protection locked="false"/>
    </xf>
    <xf numFmtId="0" fontId="11" fillId="0" borderId="5" xfId="0" applyNumberFormat="true" applyFont="true" applyFill="true" applyBorder="true" applyAlignment="true" applyProtection="true">
      <alignment horizontal="center" vertical="center" wrapText="true"/>
      <protection locked="false"/>
    </xf>
    <xf numFmtId="0" fontId="12" fillId="0" borderId="5" xfId="0" applyFont="true" applyFill="true" applyBorder="true" applyAlignment="true" applyProtection="true">
      <alignment horizontal="left" vertical="center" wrapText="true"/>
      <protection locked="false"/>
    </xf>
    <xf numFmtId="0" fontId="1" fillId="0" borderId="5" xfId="0" applyFont="true" applyFill="true" applyBorder="true" applyAlignment="true">
      <alignment horizontal="left" vertical="center" wrapText="true"/>
    </xf>
    <xf numFmtId="0" fontId="1" fillId="0" borderId="5" xfId="0" applyFont="true" applyFill="true" applyBorder="true" applyAlignment="true" applyProtection="true">
      <alignment horizontal="left" vertical="center" wrapText="true"/>
      <protection locked="false"/>
    </xf>
    <xf numFmtId="0" fontId="1" fillId="0" borderId="5" xfId="0" applyFont="true" applyFill="true" applyBorder="true" applyAlignment="true" applyProtection="true">
      <alignment vertical="center" wrapText="true"/>
      <protection locked="false"/>
    </xf>
    <xf numFmtId="0" fontId="3" fillId="0" borderId="0" xfId="0" applyFont="true" applyFill="true" applyAlignment="true" applyProtection="true">
      <alignment horizontal="center" vertical="center"/>
      <protection locked="false"/>
    </xf>
    <xf numFmtId="0" fontId="16" fillId="0" borderId="5" xfId="0" applyFont="true" applyFill="true" applyBorder="true" applyAlignment="true" applyProtection="true">
      <alignment horizontal="left" vertical="center" wrapText="true"/>
      <protection locked="false"/>
    </xf>
    <xf numFmtId="0" fontId="11" fillId="0" borderId="5" xfId="0" applyFont="true" applyFill="true" applyBorder="true" applyAlignment="true">
      <alignment horizontal="center" vertical="center" wrapText="true"/>
    </xf>
    <xf numFmtId="0" fontId="11" fillId="0" borderId="5" xfId="0" applyFont="true" applyFill="true" applyBorder="true" applyAlignment="true">
      <alignment horizontal="left" vertical="center" wrapText="true"/>
    </xf>
    <xf numFmtId="0" fontId="2" fillId="0" borderId="0" xfId="0" applyFont="true" applyFill="true" applyAlignment="true" applyProtection="true">
      <alignment horizontal="center" vertical="center" wrapText="true"/>
    </xf>
  </cellXfs>
  <cellStyles count="50">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常规_通达工程西部计划2003-11-20_计划空白表" xfId="32"/>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W29"/>
  <sheetViews>
    <sheetView tabSelected="1" view="pageBreakPreview" zoomScale="85" zoomScaleNormal="55" zoomScaleSheetLayoutView="85" topLeftCell="E1" workbookViewId="0">
      <pane ySplit="5" topLeftCell="A28" activePane="bottomLeft" state="frozen"/>
      <selection/>
      <selection pane="bottomLeft" activeCell="V29" sqref="V29"/>
    </sheetView>
  </sheetViews>
  <sheetFormatPr defaultColWidth="9" defaultRowHeight="13.5"/>
  <cols>
    <col min="1" max="1" width="4.74166666666667" style="4" customWidth="true"/>
    <col min="2" max="2" width="12.7916666666667" style="4" customWidth="true"/>
    <col min="3" max="3" width="7.125" style="4" customWidth="true"/>
    <col min="4" max="4" width="60" style="5" customWidth="true"/>
    <col min="5" max="5" width="9.125" style="4" customWidth="true"/>
    <col min="6" max="6" width="12.025" style="6" customWidth="true"/>
    <col min="7" max="8" width="11.875" style="4" customWidth="true"/>
    <col min="9" max="9" width="12" style="4" customWidth="true"/>
    <col min="10" max="13" width="7.34166666666667" style="4" customWidth="true"/>
    <col min="14" max="14" width="8" style="4" customWidth="true"/>
    <col min="15" max="15" width="6.375" style="4" customWidth="true"/>
    <col min="16" max="16" width="7.04166666666667" style="4" customWidth="true"/>
    <col min="17" max="17" width="30.35" style="4" customWidth="true"/>
    <col min="18" max="18" width="30.175" style="6" customWidth="true"/>
    <col min="19" max="19" width="50.7083333333333" style="6" customWidth="true"/>
    <col min="20" max="20" width="9" style="4"/>
    <col min="21" max="16384" width="9" style="1"/>
  </cols>
  <sheetData>
    <row r="1" ht="55" customHeight="true" spans="1:19">
      <c r="A1" s="7" t="s">
        <v>0</v>
      </c>
      <c r="B1" s="8"/>
      <c r="C1" s="8"/>
      <c r="D1" s="9"/>
      <c r="E1" s="8"/>
      <c r="F1" s="28"/>
      <c r="G1" s="8"/>
      <c r="H1" s="8"/>
      <c r="I1" s="8"/>
      <c r="J1" s="8"/>
      <c r="K1" s="8"/>
      <c r="L1" s="8"/>
      <c r="M1" s="8"/>
      <c r="N1" s="8"/>
      <c r="O1" s="8"/>
      <c r="P1" s="8"/>
      <c r="Q1" s="8"/>
      <c r="R1" s="28"/>
      <c r="S1" s="28"/>
    </row>
    <row r="2" s="1" customFormat="true" ht="12" customHeight="true" spans="1:20">
      <c r="A2" s="10" t="s">
        <v>1</v>
      </c>
      <c r="B2" s="11" t="s">
        <v>2</v>
      </c>
      <c r="C2" s="11" t="s">
        <v>3</v>
      </c>
      <c r="D2" s="11" t="s">
        <v>4</v>
      </c>
      <c r="E2" s="11" t="s">
        <v>5</v>
      </c>
      <c r="F2" s="11" t="s">
        <v>6</v>
      </c>
      <c r="G2" s="11" t="s">
        <v>7</v>
      </c>
      <c r="H2" s="11" t="s">
        <v>8</v>
      </c>
      <c r="I2" s="40"/>
      <c r="J2" s="40"/>
      <c r="K2" s="40"/>
      <c r="L2" s="40"/>
      <c r="M2" s="40"/>
      <c r="N2" s="40"/>
      <c r="O2" s="40"/>
      <c r="P2" s="40"/>
      <c r="Q2" s="11" t="s">
        <v>9</v>
      </c>
      <c r="R2" s="11" t="s">
        <v>10</v>
      </c>
      <c r="S2" s="11" t="s">
        <v>11</v>
      </c>
      <c r="T2" s="4"/>
    </row>
    <row r="3" s="1" customFormat="true" ht="12" customHeight="true" spans="1:20">
      <c r="A3" s="12"/>
      <c r="B3" s="13"/>
      <c r="C3" s="13"/>
      <c r="D3" s="13"/>
      <c r="E3" s="13"/>
      <c r="F3" s="13"/>
      <c r="G3" s="13"/>
      <c r="H3" s="13"/>
      <c r="I3" s="40"/>
      <c r="J3" s="40"/>
      <c r="K3" s="40"/>
      <c r="L3" s="40"/>
      <c r="M3" s="40"/>
      <c r="N3" s="40"/>
      <c r="O3" s="40"/>
      <c r="P3" s="40"/>
      <c r="Q3" s="13"/>
      <c r="R3" s="13"/>
      <c r="S3" s="13"/>
      <c r="T3" s="4"/>
    </row>
    <row r="4" s="1" customFormat="true" ht="22" customHeight="true" spans="1:20">
      <c r="A4" s="12"/>
      <c r="B4" s="13"/>
      <c r="C4" s="13"/>
      <c r="D4" s="13"/>
      <c r="E4" s="13"/>
      <c r="F4" s="13"/>
      <c r="G4" s="13"/>
      <c r="H4" s="13"/>
      <c r="I4" s="11" t="s">
        <v>12</v>
      </c>
      <c r="J4" s="41" t="s">
        <v>13</v>
      </c>
      <c r="K4" s="41"/>
      <c r="L4" s="41"/>
      <c r="M4" s="41"/>
      <c r="N4" s="11" t="s">
        <v>14</v>
      </c>
      <c r="O4" s="11" t="s">
        <v>15</v>
      </c>
      <c r="P4" s="11" t="s">
        <v>16</v>
      </c>
      <c r="Q4" s="13"/>
      <c r="R4" s="13"/>
      <c r="S4" s="13"/>
      <c r="T4" s="4"/>
    </row>
    <row r="5" s="1" customFormat="true" ht="22" customHeight="true" spans="1:20">
      <c r="A5" s="14"/>
      <c r="B5" s="15"/>
      <c r="C5" s="15"/>
      <c r="D5" s="15"/>
      <c r="E5" s="15"/>
      <c r="F5" s="15"/>
      <c r="G5" s="15"/>
      <c r="H5" s="15"/>
      <c r="I5" s="15"/>
      <c r="J5" s="41" t="s">
        <v>17</v>
      </c>
      <c r="K5" s="41" t="s">
        <v>18</v>
      </c>
      <c r="L5" s="41" t="s">
        <v>19</v>
      </c>
      <c r="M5" s="41" t="s">
        <v>20</v>
      </c>
      <c r="N5" s="15"/>
      <c r="O5" s="15"/>
      <c r="P5" s="15"/>
      <c r="Q5" s="15"/>
      <c r="R5" s="15"/>
      <c r="S5" s="15"/>
      <c r="T5" s="4"/>
    </row>
    <row r="6" s="1" customFormat="true" ht="22" customHeight="true" spans="1:20">
      <c r="A6" s="16" t="s">
        <v>21</v>
      </c>
      <c r="B6" s="17"/>
      <c r="C6" s="17"/>
      <c r="D6" s="17"/>
      <c r="E6" s="17"/>
      <c r="F6" s="17"/>
      <c r="G6" s="17"/>
      <c r="H6" s="29">
        <f>H7+H12+H18+H21+H26</f>
        <v>18127.422508</v>
      </c>
      <c r="I6" s="29">
        <f>I7+I12+I18+I21+I26</f>
        <v>6893.242508</v>
      </c>
      <c r="J6" s="17">
        <f t="shared" ref="I6:P6" si="0">J7+J12+J18+J21+J26</f>
        <v>5655.5</v>
      </c>
      <c r="K6" s="17">
        <f t="shared" si="0"/>
        <v>4250</v>
      </c>
      <c r="L6" s="17">
        <f t="shared" si="0"/>
        <v>0</v>
      </c>
      <c r="M6" s="17">
        <f t="shared" si="0"/>
        <v>0</v>
      </c>
      <c r="N6" s="17">
        <f t="shared" si="0"/>
        <v>0</v>
      </c>
      <c r="O6" s="17">
        <f t="shared" si="0"/>
        <v>1001</v>
      </c>
      <c r="P6" s="17">
        <f t="shared" si="0"/>
        <v>0</v>
      </c>
      <c r="Q6" s="17"/>
      <c r="R6" s="17"/>
      <c r="S6" s="17"/>
      <c r="T6" s="4"/>
    </row>
    <row r="7" s="1" customFormat="true" ht="22" customHeight="true" spans="1:20">
      <c r="A7" s="18" t="s">
        <v>22</v>
      </c>
      <c r="B7" s="18"/>
      <c r="C7" s="18"/>
      <c r="D7" s="18"/>
      <c r="E7" s="30"/>
      <c r="F7" s="30"/>
      <c r="G7" s="30"/>
      <c r="H7" s="30">
        <f>H8+H9+H10+H11</f>
        <v>1317.18</v>
      </c>
      <c r="I7" s="30">
        <f>I8+I9+I10+I11</f>
        <v>1154.28</v>
      </c>
      <c r="J7" s="30">
        <f t="shared" ref="I7:P7" si="1">SUM(J8:J10)</f>
        <v>0</v>
      </c>
      <c r="K7" s="30">
        <f t="shared" si="1"/>
        <v>0</v>
      </c>
      <c r="L7" s="30">
        <f t="shared" si="1"/>
        <v>0</v>
      </c>
      <c r="M7" s="30">
        <f t="shared" si="1"/>
        <v>0</v>
      </c>
      <c r="N7" s="30">
        <f t="shared" si="1"/>
        <v>0</v>
      </c>
      <c r="O7" s="30">
        <f t="shared" si="1"/>
        <v>0</v>
      </c>
      <c r="P7" s="30">
        <f t="shared" si="1"/>
        <v>0</v>
      </c>
      <c r="Q7" s="30"/>
      <c r="R7" s="30"/>
      <c r="S7" s="30"/>
      <c r="T7" s="4"/>
    </row>
    <row r="8" s="2" customFormat="true" ht="184" customHeight="true" spans="1:20">
      <c r="A8" s="19">
        <v>1</v>
      </c>
      <c r="B8" s="20" t="s">
        <v>23</v>
      </c>
      <c r="C8" s="20" t="s">
        <v>24</v>
      </c>
      <c r="D8" s="21" t="s">
        <v>25</v>
      </c>
      <c r="E8" s="31" t="s">
        <v>26</v>
      </c>
      <c r="F8" s="32" t="s">
        <v>27</v>
      </c>
      <c r="G8" s="20" t="s">
        <v>28</v>
      </c>
      <c r="H8" s="20">
        <v>401.86</v>
      </c>
      <c r="I8" s="33">
        <v>349.42</v>
      </c>
      <c r="J8" s="33"/>
      <c r="K8" s="33"/>
      <c r="L8" s="33"/>
      <c r="M8" s="33"/>
      <c r="N8" s="33"/>
      <c r="O8" s="33"/>
      <c r="P8" s="33"/>
      <c r="Q8" s="20" t="s">
        <v>29</v>
      </c>
      <c r="R8" s="21" t="s">
        <v>30</v>
      </c>
      <c r="S8" s="46" t="s">
        <v>31</v>
      </c>
      <c r="T8" s="47"/>
    </row>
    <row r="9" s="2" customFormat="true" ht="184" customHeight="true" spans="1:20">
      <c r="A9" s="19">
        <v>2</v>
      </c>
      <c r="B9" s="20" t="s">
        <v>32</v>
      </c>
      <c r="C9" s="20" t="s">
        <v>24</v>
      </c>
      <c r="D9" s="21" t="s">
        <v>33</v>
      </c>
      <c r="E9" s="20" t="s">
        <v>34</v>
      </c>
      <c r="F9" s="20" t="s">
        <v>35</v>
      </c>
      <c r="G9" s="20" t="s">
        <v>36</v>
      </c>
      <c r="H9" s="20">
        <v>451.58</v>
      </c>
      <c r="I9" s="20">
        <v>368.85</v>
      </c>
      <c r="J9" s="20"/>
      <c r="K9" s="20"/>
      <c r="L9" s="20"/>
      <c r="M9" s="20"/>
      <c r="N9" s="20"/>
      <c r="O9" s="20"/>
      <c r="P9" s="20"/>
      <c r="Q9" s="20" t="s">
        <v>37</v>
      </c>
      <c r="R9" s="21" t="s">
        <v>38</v>
      </c>
      <c r="S9" s="21" t="s">
        <v>39</v>
      </c>
      <c r="T9" s="47"/>
    </row>
    <row r="10" s="2" customFormat="true" ht="184" customHeight="true" spans="1:20">
      <c r="A10" s="19">
        <v>3</v>
      </c>
      <c r="B10" s="20" t="s">
        <v>40</v>
      </c>
      <c r="C10" s="20" t="s">
        <v>24</v>
      </c>
      <c r="D10" s="21" t="s">
        <v>41</v>
      </c>
      <c r="E10" s="20" t="s">
        <v>42</v>
      </c>
      <c r="F10" s="33" t="s">
        <v>43</v>
      </c>
      <c r="G10" s="20" t="s">
        <v>44</v>
      </c>
      <c r="H10" s="20">
        <v>289.74</v>
      </c>
      <c r="I10" s="42">
        <v>262.01</v>
      </c>
      <c r="J10" s="33"/>
      <c r="K10" s="32"/>
      <c r="L10" s="42"/>
      <c r="M10" s="42"/>
      <c r="N10" s="42"/>
      <c r="O10" s="42"/>
      <c r="P10" s="42"/>
      <c r="Q10" s="48" t="s">
        <v>45</v>
      </c>
      <c r="R10" s="49" t="s">
        <v>46</v>
      </c>
      <c r="S10" s="49" t="s">
        <v>47</v>
      </c>
      <c r="T10" s="47"/>
    </row>
    <row r="11" s="2" customFormat="true" ht="234" customHeight="true" spans="1:20">
      <c r="A11" s="19">
        <v>4</v>
      </c>
      <c r="B11" s="22" t="s">
        <v>48</v>
      </c>
      <c r="C11" s="23" t="s">
        <v>24</v>
      </c>
      <c r="D11" s="22" t="s">
        <v>49</v>
      </c>
      <c r="E11" s="34" t="s">
        <v>50</v>
      </c>
      <c r="F11" s="35" t="s">
        <v>51</v>
      </c>
      <c r="G11" s="34" t="s">
        <v>44</v>
      </c>
      <c r="H11" s="36">
        <v>174</v>
      </c>
      <c r="I11" s="36">
        <v>174</v>
      </c>
      <c r="J11" s="36"/>
      <c r="K11" s="36"/>
      <c r="L11" s="36"/>
      <c r="M11" s="36"/>
      <c r="N11" s="36"/>
      <c r="O11" s="36"/>
      <c r="P11" s="36"/>
      <c r="Q11" s="34" t="s">
        <v>52</v>
      </c>
      <c r="R11" s="50" t="s">
        <v>53</v>
      </c>
      <c r="S11" s="22" t="s">
        <v>54</v>
      </c>
      <c r="T11" s="47"/>
    </row>
    <row r="12" s="1" customFormat="true" ht="22" customHeight="true" spans="1:20">
      <c r="A12" s="18" t="s">
        <v>55</v>
      </c>
      <c r="B12" s="18"/>
      <c r="C12" s="18"/>
      <c r="D12" s="18"/>
      <c r="E12" s="30"/>
      <c r="F12" s="30"/>
      <c r="G12" s="30"/>
      <c r="H12" s="30">
        <f>H13+H14+H15+H16+H17</f>
        <v>11685</v>
      </c>
      <c r="I12" s="30">
        <f>I13+I14+I15+I16+I17</f>
        <v>1779.5</v>
      </c>
      <c r="J12" s="30">
        <f t="shared" ref="I12:P12" si="2">SUM(J13:J16)</f>
        <v>5655.5</v>
      </c>
      <c r="K12" s="30">
        <f t="shared" si="2"/>
        <v>4250</v>
      </c>
      <c r="L12" s="30">
        <f t="shared" si="2"/>
        <v>0</v>
      </c>
      <c r="M12" s="30">
        <f t="shared" si="2"/>
        <v>0</v>
      </c>
      <c r="N12" s="30">
        <f t="shared" si="2"/>
        <v>0</v>
      </c>
      <c r="O12" s="30">
        <f t="shared" si="2"/>
        <v>0</v>
      </c>
      <c r="P12" s="30">
        <f t="shared" si="2"/>
        <v>0</v>
      </c>
      <c r="Q12" s="30"/>
      <c r="R12" s="30"/>
      <c r="S12" s="30"/>
      <c r="T12" s="4"/>
    </row>
    <row r="13" s="2" customFormat="true" ht="202" customHeight="true" spans="1:20">
      <c r="A13" s="19">
        <v>5</v>
      </c>
      <c r="B13" s="20" t="s">
        <v>56</v>
      </c>
      <c r="C13" s="20" t="s">
        <v>24</v>
      </c>
      <c r="D13" s="21" t="s">
        <v>57</v>
      </c>
      <c r="E13" s="20" t="s">
        <v>58</v>
      </c>
      <c r="F13" s="33" t="s">
        <v>59</v>
      </c>
      <c r="G13" s="20" t="s">
        <v>60</v>
      </c>
      <c r="H13" s="20">
        <v>120</v>
      </c>
      <c r="I13" s="33">
        <v>120</v>
      </c>
      <c r="J13" s="33"/>
      <c r="K13" s="33"/>
      <c r="L13" s="33"/>
      <c r="M13" s="33"/>
      <c r="N13" s="33"/>
      <c r="O13" s="33"/>
      <c r="P13" s="33"/>
      <c r="Q13" s="31" t="s">
        <v>61</v>
      </c>
      <c r="R13" s="21" t="s">
        <v>62</v>
      </c>
      <c r="S13" s="21" t="s">
        <v>63</v>
      </c>
      <c r="T13" s="47"/>
    </row>
    <row r="14" s="2" customFormat="true" ht="199" customHeight="true" spans="1:20">
      <c r="A14" s="19">
        <v>6</v>
      </c>
      <c r="B14" s="20" t="s">
        <v>64</v>
      </c>
      <c r="C14" s="20" t="s">
        <v>24</v>
      </c>
      <c r="D14" s="21" t="s">
        <v>65</v>
      </c>
      <c r="E14" s="20" t="s">
        <v>66</v>
      </c>
      <c r="F14" s="20" t="s">
        <v>67</v>
      </c>
      <c r="G14" s="20" t="s">
        <v>36</v>
      </c>
      <c r="H14" s="20">
        <v>11200</v>
      </c>
      <c r="I14" s="33">
        <v>1294.5</v>
      </c>
      <c r="J14" s="20">
        <v>5655.5</v>
      </c>
      <c r="K14" s="20">
        <v>4250</v>
      </c>
      <c r="L14" s="20"/>
      <c r="M14" s="20"/>
      <c r="N14" s="20"/>
      <c r="O14" s="20"/>
      <c r="P14" s="20"/>
      <c r="Q14" s="20" t="s">
        <v>68</v>
      </c>
      <c r="R14" s="21" t="s">
        <v>69</v>
      </c>
      <c r="S14" s="21" t="s">
        <v>70</v>
      </c>
      <c r="T14" s="47"/>
    </row>
    <row r="15" s="2" customFormat="true" ht="212" customHeight="true" spans="1:20">
      <c r="A15" s="19">
        <v>7</v>
      </c>
      <c r="B15" s="20" t="s">
        <v>71</v>
      </c>
      <c r="C15" s="20" t="s">
        <v>24</v>
      </c>
      <c r="D15" s="21" t="s">
        <v>72</v>
      </c>
      <c r="E15" s="20" t="s">
        <v>73</v>
      </c>
      <c r="F15" s="20" t="s">
        <v>74</v>
      </c>
      <c r="G15" s="20" t="s">
        <v>75</v>
      </c>
      <c r="H15" s="20">
        <v>230</v>
      </c>
      <c r="I15" s="20">
        <v>230</v>
      </c>
      <c r="J15" s="20"/>
      <c r="K15" s="20"/>
      <c r="L15" s="20"/>
      <c r="M15" s="20"/>
      <c r="N15" s="20"/>
      <c r="O15" s="20"/>
      <c r="P15" s="20"/>
      <c r="Q15" s="36" t="s">
        <v>76</v>
      </c>
      <c r="R15" s="51" t="s">
        <v>77</v>
      </c>
      <c r="S15" s="52" t="s">
        <v>78</v>
      </c>
      <c r="T15" s="47"/>
    </row>
    <row r="16" s="3" customFormat="true" ht="185" customHeight="true" spans="1:20">
      <c r="A16" s="19">
        <v>8</v>
      </c>
      <c r="B16" s="20" t="s">
        <v>79</v>
      </c>
      <c r="C16" s="20" t="s">
        <v>24</v>
      </c>
      <c r="D16" s="21" t="s">
        <v>80</v>
      </c>
      <c r="E16" s="20" t="s">
        <v>81</v>
      </c>
      <c r="F16" s="20" t="s">
        <v>82</v>
      </c>
      <c r="G16" s="20" t="s">
        <v>28</v>
      </c>
      <c r="H16" s="20">
        <v>80</v>
      </c>
      <c r="I16" s="20">
        <v>80</v>
      </c>
      <c r="J16" s="20"/>
      <c r="K16" s="20"/>
      <c r="L16" s="20"/>
      <c r="M16" s="20"/>
      <c r="N16" s="20"/>
      <c r="O16" s="20"/>
      <c r="P16" s="20"/>
      <c r="Q16" s="20" t="s">
        <v>83</v>
      </c>
      <c r="R16" s="21" t="s">
        <v>84</v>
      </c>
      <c r="S16" s="21" t="s">
        <v>85</v>
      </c>
      <c r="T16" s="53"/>
    </row>
    <row r="17" s="3" customFormat="true" ht="203" customHeight="true" spans="1:20">
      <c r="A17" s="19">
        <v>9</v>
      </c>
      <c r="B17" s="23" t="s">
        <v>86</v>
      </c>
      <c r="C17" s="23" t="s">
        <v>24</v>
      </c>
      <c r="D17" s="24" t="s">
        <v>87</v>
      </c>
      <c r="E17" s="23" t="s">
        <v>88</v>
      </c>
      <c r="F17" s="23" t="s">
        <v>51</v>
      </c>
      <c r="G17" s="23" t="s">
        <v>89</v>
      </c>
      <c r="H17" s="23">
        <v>55</v>
      </c>
      <c r="I17" s="36">
        <v>55</v>
      </c>
      <c r="J17" s="36"/>
      <c r="K17" s="36"/>
      <c r="L17" s="36"/>
      <c r="M17" s="36"/>
      <c r="N17" s="36"/>
      <c r="O17" s="36"/>
      <c r="P17" s="36"/>
      <c r="Q17" s="23" t="s">
        <v>90</v>
      </c>
      <c r="R17" s="24" t="s">
        <v>91</v>
      </c>
      <c r="S17" s="24" t="s">
        <v>92</v>
      </c>
      <c r="T17" s="53"/>
    </row>
    <row r="18" s="1" customFormat="true" ht="22" customHeight="true" spans="1:20">
      <c r="A18" s="18" t="s">
        <v>93</v>
      </c>
      <c r="B18" s="18"/>
      <c r="C18" s="18"/>
      <c r="D18" s="18"/>
      <c r="E18" s="30"/>
      <c r="F18" s="30"/>
      <c r="G18" s="30"/>
      <c r="H18" s="30">
        <f>H19+H20</f>
        <v>3986</v>
      </c>
      <c r="I18" s="30">
        <f>I19+I20</f>
        <v>2820.54</v>
      </c>
      <c r="J18" s="30">
        <f t="shared" ref="I18:P18" si="3">SUM(J19:J20)</f>
        <v>0</v>
      </c>
      <c r="K18" s="30">
        <f t="shared" si="3"/>
        <v>0</v>
      </c>
      <c r="L18" s="30">
        <f t="shared" si="3"/>
        <v>0</v>
      </c>
      <c r="M18" s="30">
        <f t="shared" si="3"/>
        <v>0</v>
      </c>
      <c r="N18" s="30">
        <f t="shared" si="3"/>
        <v>0</v>
      </c>
      <c r="O18" s="30">
        <f t="shared" si="3"/>
        <v>1001</v>
      </c>
      <c r="P18" s="30">
        <f t="shared" si="3"/>
        <v>0</v>
      </c>
      <c r="Q18" s="30"/>
      <c r="R18" s="30"/>
      <c r="S18" s="30"/>
      <c r="T18" s="4"/>
    </row>
    <row r="19" s="2" customFormat="true" ht="248" customHeight="true" spans="1:20">
      <c r="A19" s="19">
        <v>10</v>
      </c>
      <c r="B19" s="20" t="s">
        <v>94</v>
      </c>
      <c r="C19" s="20" t="s">
        <v>24</v>
      </c>
      <c r="D19" s="21" t="s">
        <v>95</v>
      </c>
      <c r="E19" s="20" t="s">
        <v>96</v>
      </c>
      <c r="F19" s="32" t="s">
        <v>97</v>
      </c>
      <c r="G19" s="20" t="s">
        <v>98</v>
      </c>
      <c r="H19" s="20">
        <v>2000</v>
      </c>
      <c r="I19" s="43">
        <v>1835.54</v>
      </c>
      <c r="J19" s="32"/>
      <c r="K19" s="32"/>
      <c r="L19" s="32"/>
      <c r="M19" s="32"/>
      <c r="N19" s="32"/>
      <c r="O19" s="32"/>
      <c r="P19" s="32"/>
      <c r="Q19" s="20" t="s">
        <v>99</v>
      </c>
      <c r="R19" s="21" t="s">
        <v>100</v>
      </c>
      <c r="S19" s="26" t="s">
        <v>101</v>
      </c>
      <c r="T19" s="47"/>
    </row>
    <row r="20" s="2" customFormat="true" ht="203" customHeight="true" spans="1:20">
      <c r="A20" s="19">
        <v>11</v>
      </c>
      <c r="B20" s="20" t="s">
        <v>102</v>
      </c>
      <c r="C20" s="20" t="s">
        <v>24</v>
      </c>
      <c r="D20" s="21" t="s">
        <v>103</v>
      </c>
      <c r="E20" s="20" t="s">
        <v>96</v>
      </c>
      <c r="F20" s="32" t="s">
        <v>97</v>
      </c>
      <c r="G20" s="20" t="s">
        <v>98</v>
      </c>
      <c r="H20" s="20">
        <v>1986</v>
      </c>
      <c r="I20" s="32">
        <v>985</v>
      </c>
      <c r="J20" s="32"/>
      <c r="K20" s="32"/>
      <c r="L20" s="32"/>
      <c r="M20" s="32"/>
      <c r="N20" s="32"/>
      <c r="O20" s="32">
        <v>1001</v>
      </c>
      <c r="P20" s="32"/>
      <c r="Q20" s="20" t="s">
        <v>104</v>
      </c>
      <c r="R20" s="21" t="s">
        <v>105</v>
      </c>
      <c r="S20" s="21" t="s">
        <v>106</v>
      </c>
      <c r="T20" s="47"/>
    </row>
    <row r="21" s="1" customFormat="true" ht="22" customHeight="true" spans="1:20">
      <c r="A21" s="18" t="s">
        <v>107</v>
      </c>
      <c r="B21" s="18"/>
      <c r="C21" s="18"/>
      <c r="D21" s="18"/>
      <c r="E21" s="30"/>
      <c r="F21" s="30"/>
      <c r="G21" s="30"/>
      <c r="H21" s="37">
        <f>H22+H23+H24+H25</f>
        <v>356.242508</v>
      </c>
      <c r="I21" s="37">
        <f>I22+I23+I24+I25</f>
        <v>356.242508</v>
      </c>
      <c r="J21" s="30">
        <f t="shared" ref="I21:P21" si="4">SUM(J22:J24)</f>
        <v>0</v>
      </c>
      <c r="K21" s="30">
        <f t="shared" si="4"/>
        <v>0</v>
      </c>
      <c r="L21" s="30">
        <f t="shared" si="4"/>
        <v>0</v>
      </c>
      <c r="M21" s="30">
        <f t="shared" si="4"/>
        <v>0</v>
      </c>
      <c r="N21" s="30">
        <f t="shared" si="4"/>
        <v>0</v>
      </c>
      <c r="O21" s="30">
        <f t="shared" si="4"/>
        <v>0</v>
      </c>
      <c r="P21" s="30">
        <f t="shared" si="4"/>
        <v>0</v>
      </c>
      <c r="Q21" s="30"/>
      <c r="R21" s="30"/>
      <c r="S21" s="30"/>
      <c r="T21" s="4"/>
    </row>
    <row r="22" s="2" customFormat="true" ht="130" customHeight="true" spans="1:20">
      <c r="A22" s="19">
        <v>12</v>
      </c>
      <c r="B22" s="20" t="s">
        <v>108</v>
      </c>
      <c r="C22" s="20" t="s">
        <v>24</v>
      </c>
      <c r="D22" s="21" t="s">
        <v>109</v>
      </c>
      <c r="E22" s="20" t="s">
        <v>58</v>
      </c>
      <c r="F22" s="33" t="s">
        <v>110</v>
      </c>
      <c r="G22" s="20" t="s">
        <v>111</v>
      </c>
      <c r="H22" s="20">
        <v>100</v>
      </c>
      <c r="I22" s="33">
        <v>100</v>
      </c>
      <c r="J22" s="33"/>
      <c r="K22" s="33"/>
      <c r="L22" s="33"/>
      <c r="M22" s="33"/>
      <c r="N22" s="33"/>
      <c r="O22" s="33"/>
      <c r="P22" s="33"/>
      <c r="Q22" s="20" t="s">
        <v>112</v>
      </c>
      <c r="R22" s="21" t="s">
        <v>113</v>
      </c>
      <c r="S22" s="21" t="s">
        <v>114</v>
      </c>
      <c r="T22" s="47"/>
    </row>
    <row r="23" s="2" customFormat="true" ht="163" customHeight="true" spans="1:20">
      <c r="A23" s="19">
        <v>13</v>
      </c>
      <c r="B23" s="20" t="s">
        <v>115</v>
      </c>
      <c r="C23" s="20" t="s">
        <v>24</v>
      </c>
      <c r="D23" s="25" t="s">
        <v>116</v>
      </c>
      <c r="E23" s="31" t="s">
        <v>58</v>
      </c>
      <c r="F23" s="20" t="s">
        <v>117</v>
      </c>
      <c r="G23" s="31" t="s">
        <v>118</v>
      </c>
      <c r="H23" s="38">
        <v>181.242508</v>
      </c>
      <c r="I23" s="44">
        <v>181.242508</v>
      </c>
      <c r="J23" s="33"/>
      <c r="K23" s="33"/>
      <c r="L23" s="33"/>
      <c r="M23" s="33"/>
      <c r="N23" s="33"/>
      <c r="O23" s="33"/>
      <c r="P23" s="33"/>
      <c r="Q23" s="20" t="s">
        <v>119</v>
      </c>
      <c r="R23" s="21" t="s">
        <v>120</v>
      </c>
      <c r="S23" s="54" t="s">
        <v>121</v>
      </c>
      <c r="T23" s="47"/>
    </row>
    <row r="24" s="2" customFormat="true" ht="400" customHeight="true" spans="1:23">
      <c r="A24" s="19">
        <v>14</v>
      </c>
      <c r="B24" s="20" t="s">
        <v>122</v>
      </c>
      <c r="C24" s="20" t="s">
        <v>24</v>
      </c>
      <c r="D24" s="26" t="s">
        <v>123</v>
      </c>
      <c r="E24" s="20" t="s">
        <v>58</v>
      </c>
      <c r="F24" s="39" t="s">
        <v>124</v>
      </c>
      <c r="G24" s="20" t="s">
        <v>125</v>
      </c>
      <c r="H24" s="20">
        <v>60</v>
      </c>
      <c r="I24" s="32">
        <v>60</v>
      </c>
      <c r="J24" s="32"/>
      <c r="K24" s="32"/>
      <c r="L24" s="32"/>
      <c r="M24" s="32"/>
      <c r="N24" s="32"/>
      <c r="O24" s="32"/>
      <c r="P24" s="32"/>
      <c r="Q24" s="55" t="s">
        <v>126</v>
      </c>
      <c r="R24" s="56" t="s">
        <v>127</v>
      </c>
      <c r="S24" s="56" t="s">
        <v>128</v>
      </c>
      <c r="T24" s="47"/>
      <c r="W24" s="57"/>
    </row>
    <row r="25" s="3" customFormat="true" ht="175" customHeight="true" spans="1:20">
      <c r="A25" s="19">
        <v>15</v>
      </c>
      <c r="B25" s="24" t="s">
        <v>129</v>
      </c>
      <c r="C25" s="23" t="s">
        <v>24</v>
      </c>
      <c r="D25" s="24" t="s">
        <v>130</v>
      </c>
      <c r="E25" s="23" t="s">
        <v>131</v>
      </c>
      <c r="F25" s="23" t="s">
        <v>51</v>
      </c>
      <c r="G25" s="23" t="s">
        <v>132</v>
      </c>
      <c r="H25" s="23">
        <v>15</v>
      </c>
      <c r="I25" s="23">
        <v>15</v>
      </c>
      <c r="J25" s="24"/>
      <c r="K25" s="24"/>
      <c r="L25" s="36"/>
      <c r="M25" s="36"/>
      <c r="N25" s="36"/>
      <c r="O25" s="36"/>
      <c r="P25" s="36"/>
      <c r="Q25" s="23" t="s">
        <v>133</v>
      </c>
      <c r="R25" s="24" t="s">
        <v>134</v>
      </c>
      <c r="S25" s="24" t="s">
        <v>135</v>
      </c>
      <c r="T25" s="53"/>
    </row>
    <row r="26" s="1" customFormat="true" ht="24" customHeight="true" spans="1:20">
      <c r="A26" s="18" t="s">
        <v>136</v>
      </c>
      <c r="B26" s="18"/>
      <c r="C26" s="18"/>
      <c r="D26" s="18"/>
      <c r="E26" s="30"/>
      <c r="F26" s="30"/>
      <c r="G26" s="30"/>
      <c r="H26" s="30">
        <f>H27+H28+H29</f>
        <v>783</v>
      </c>
      <c r="I26" s="37">
        <f>I27+I28+I29</f>
        <v>782.68</v>
      </c>
      <c r="J26" s="30">
        <f t="shared" ref="I26:P26" si="5">SUM(J27:J29)</f>
        <v>0</v>
      </c>
      <c r="K26" s="30">
        <f t="shared" si="5"/>
        <v>0</v>
      </c>
      <c r="L26" s="30">
        <f t="shared" si="5"/>
        <v>0</v>
      </c>
      <c r="M26" s="30">
        <f t="shared" si="5"/>
        <v>0</v>
      </c>
      <c r="N26" s="30">
        <f t="shared" si="5"/>
        <v>0</v>
      </c>
      <c r="O26" s="30">
        <f t="shared" si="5"/>
        <v>0</v>
      </c>
      <c r="P26" s="30">
        <f t="shared" si="5"/>
        <v>0</v>
      </c>
      <c r="Q26" s="30"/>
      <c r="R26" s="30"/>
      <c r="S26" s="30"/>
      <c r="T26" s="4"/>
    </row>
    <row r="27" s="2" customFormat="true" ht="230" customHeight="true" spans="1:20">
      <c r="A27" s="19">
        <v>16</v>
      </c>
      <c r="B27" s="20" t="s">
        <v>137</v>
      </c>
      <c r="C27" s="20" t="s">
        <v>24</v>
      </c>
      <c r="D27" s="27" t="s">
        <v>138</v>
      </c>
      <c r="E27" s="20" t="s">
        <v>139</v>
      </c>
      <c r="F27" s="32" t="s">
        <v>140</v>
      </c>
      <c r="G27" s="20" t="s">
        <v>141</v>
      </c>
      <c r="H27" s="20">
        <v>270</v>
      </c>
      <c r="I27" s="43">
        <v>269.68</v>
      </c>
      <c r="J27" s="45"/>
      <c r="K27" s="32"/>
      <c r="L27" s="32"/>
      <c r="M27" s="32"/>
      <c r="N27" s="32"/>
      <c r="O27" s="32"/>
      <c r="P27" s="32"/>
      <c r="Q27" s="20" t="s">
        <v>142</v>
      </c>
      <c r="R27" s="21" t="s">
        <v>143</v>
      </c>
      <c r="S27" s="21" t="s">
        <v>144</v>
      </c>
      <c r="T27" s="47"/>
    </row>
    <row r="28" s="2" customFormat="true" ht="250" customHeight="true" spans="1:20">
      <c r="A28" s="19">
        <v>17</v>
      </c>
      <c r="B28" s="20" t="s">
        <v>145</v>
      </c>
      <c r="C28" s="20" t="s">
        <v>24</v>
      </c>
      <c r="D28" s="21" t="s">
        <v>146</v>
      </c>
      <c r="E28" s="20" t="s">
        <v>147</v>
      </c>
      <c r="F28" s="32" t="s">
        <v>140</v>
      </c>
      <c r="G28" s="20" t="s">
        <v>148</v>
      </c>
      <c r="H28" s="20">
        <v>128</v>
      </c>
      <c r="I28" s="32">
        <v>128</v>
      </c>
      <c r="J28" s="32"/>
      <c r="K28" s="32"/>
      <c r="L28" s="32"/>
      <c r="M28" s="32"/>
      <c r="N28" s="32"/>
      <c r="O28" s="32"/>
      <c r="P28" s="32"/>
      <c r="Q28" s="20" t="s">
        <v>149</v>
      </c>
      <c r="R28" s="21" t="s">
        <v>150</v>
      </c>
      <c r="S28" s="21" t="s">
        <v>151</v>
      </c>
      <c r="T28" s="47"/>
    </row>
    <row r="29" s="2" customFormat="true" ht="292" customHeight="true" spans="1:20">
      <c r="A29" s="19">
        <v>18</v>
      </c>
      <c r="B29" s="20" t="s">
        <v>152</v>
      </c>
      <c r="C29" s="20" t="s">
        <v>24</v>
      </c>
      <c r="D29" s="21" t="s">
        <v>153</v>
      </c>
      <c r="E29" s="20" t="s">
        <v>154</v>
      </c>
      <c r="F29" s="32" t="s">
        <v>155</v>
      </c>
      <c r="G29" s="20" t="s">
        <v>156</v>
      </c>
      <c r="H29" s="20">
        <v>385</v>
      </c>
      <c r="I29" s="32">
        <v>385</v>
      </c>
      <c r="J29" s="32"/>
      <c r="K29" s="32"/>
      <c r="L29" s="32"/>
      <c r="M29" s="32"/>
      <c r="N29" s="32"/>
      <c r="O29" s="32"/>
      <c r="P29" s="32"/>
      <c r="Q29" s="20" t="s">
        <v>157</v>
      </c>
      <c r="R29" s="21" t="s">
        <v>158</v>
      </c>
      <c r="S29" s="21" t="s">
        <v>159</v>
      </c>
      <c r="T29" s="47"/>
    </row>
  </sheetData>
  <mergeCells count="23">
    <mergeCell ref="A1:S1"/>
    <mergeCell ref="J4:M4"/>
    <mergeCell ref="A7:D7"/>
    <mergeCell ref="A12:D12"/>
    <mergeCell ref="A18:D18"/>
    <mergeCell ref="A21:D21"/>
    <mergeCell ref="A26:D26"/>
    <mergeCell ref="A2:A5"/>
    <mergeCell ref="B2:B5"/>
    <mergeCell ref="C2:C5"/>
    <mergeCell ref="D2:D5"/>
    <mergeCell ref="E2:E5"/>
    <mergeCell ref="F2:F5"/>
    <mergeCell ref="G2:G5"/>
    <mergeCell ref="H2:H5"/>
    <mergeCell ref="I4:I5"/>
    <mergeCell ref="N4:N5"/>
    <mergeCell ref="O4:O5"/>
    <mergeCell ref="P4:P5"/>
    <mergeCell ref="Q2:Q5"/>
    <mergeCell ref="R2:R5"/>
    <mergeCell ref="S2:S5"/>
    <mergeCell ref="I2:P3"/>
  </mergeCells>
  <conditionalFormatting sqref="B10">
    <cfRule type="duplicateValues" dxfId="0" priority="15"/>
  </conditionalFormatting>
  <conditionalFormatting sqref="B13">
    <cfRule type="duplicateValues" dxfId="0" priority="21"/>
  </conditionalFormatting>
  <conditionalFormatting sqref="B24">
    <cfRule type="duplicateValues" dxfId="0" priority="2"/>
  </conditionalFormatting>
  <conditionalFormatting sqref="B22:B23">
    <cfRule type="duplicateValues" dxfId="0" priority="24"/>
  </conditionalFormatting>
  <conditionalFormatting sqref="B27:B28">
    <cfRule type="duplicateValues" dxfId="0" priority="5"/>
  </conditionalFormatting>
  <printOptions horizontalCentered="true"/>
  <pageMargins left="0.196527777777778" right="0.196527777777778" top="0.0784722222222222" bottom="0.118055555555556" header="0" footer="0"/>
  <pageSetup paperSize="9" scale="44" fitToHeight="0" orientation="landscape" horizontalDpi="600"/>
  <headerFooter alignWithMargins="0">
    <oddFooter>&amp;C第 &amp;P 页，共 &amp;N 页</oddFooter>
  </headerFooter>
  <rowBreaks count="2" manualBreakCount="2">
    <brk id="13" max="18" man="1"/>
    <brk id="25" max="18" man="1"/>
  </rowBreaks>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kylin</cp:lastModifiedBy>
  <dcterms:created xsi:type="dcterms:W3CDTF">2017-01-04T00:54:00Z</dcterms:created>
  <dcterms:modified xsi:type="dcterms:W3CDTF">2024-09-10T16:52:24Z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2052-11.8.2.9831</vt:lpwstr>
  </property>
  <property fmtid="{D5CDD505-2E9C-101B-9397-08002B2CF9AE}" pid="3" name="ICV">
    <vt:lpwstr>04882801F7B1469583B65DF72BAD5885_13</vt:lpwstr>
  </property>
</Properties>
</file>